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\Desktop\pliegos\2016\pliegos\"/>
    </mc:Choice>
  </mc:AlternateContent>
  <bookViews>
    <workbookView xWindow="0" yWindow="0" windowWidth="20490" windowHeight="7755"/>
  </bookViews>
  <sheets>
    <sheet name="Hoja4" sheetId="4" r:id="rId1"/>
    <sheet name="Hoja1" sheetId="1" r:id="rId2"/>
    <sheet name="Hoja2" sheetId="2" r:id="rId3"/>
    <sheet name="Hoja3" sheetId="3" r:id="rId4"/>
  </sheets>
  <calcPr calcId="152511"/>
</workbook>
</file>

<file path=xl/calcChain.xml><?xml version="1.0" encoding="utf-8"?>
<calcChain xmlns="http://schemas.openxmlformats.org/spreadsheetml/2006/main">
  <c r="F10" i="4" l="1"/>
  <c r="F9" i="4"/>
  <c r="F11" i="4"/>
  <c r="F16" i="4"/>
  <c r="F13" i="4"/>
  <c r="F14" i="4"/>
  <c r="F15" i="4"/>
  <c r="F17" i="4" s="1"/>
  <c r="F33" i="4"/>
  <c r="F32" i="4"/>
  <c r="F34" i="4"/>
  <c r="F19" i="4"/>
  <c r="F20" i="4"/>
  <c r="F21" i="4"/>
  <c r="F22" i="4"/>
  <c r="F23" i="4"/>
  <c r="F24" i="4"/>
  <c r="F25" i="4"/>
  <c r="F26" i="4"/>
  <c r="F27" i="4"/>
  <c r="F28" i="4"/>
  <c r="F29" i="4"/>
  <c r="F30" i="4"/>
  <c r="F36" i="4"/>
  <c r="F38" i="4" s="1"/>
  <c r="F37" i="4"/>
  <c r="F40" i="4"/>
  <c r="F46" i="4" s="1"/>
  <c r="F41" i="4"/>
  <c r="F42" i="4"/>
  <c r="F43" i="4"/>
  <c r="F44" i="4"/>
  <c r="F45" i="4"/>
  <c r="F48" i="4"/>
  <c r="F59" i="4" s="1"/>
  <c r="F49" i="4"/>
  <c r="F50" i="4"/>
  <c r="F51" i="4"/>
  <c r="F52" i="4"/>
  <c r="F53" i="4"/>
  <c r="F54" i="4"/>
  <c r="F55" i="4"/>
  <c r="F56" i="4"/>
  <c r="F57" i="4"/>
  <c r="F58" i="4"/>
  <c r="F61" i="4"/>
  <c r="F64" i="4" s="1"/>
  <c r="F62" i="4"/>
  <c r="F63" i="4"/>
  <c r="F66" i="4"/>
  <c r="F80" i="4" s="1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2" i="4"/>
  <c r="F83" i="4"/>
  <c r="F84" i="4"/>
  <c r="F95" i="4" s="1"/>
  <c r="F85" i="4"/>
  <c r="F86" i="4"/>
  <c r="F87" i="4"/>
  <c r="F88" i="4"/>
  <c r="F89" i="4"/>
  <c r="F90" i="4"/>
  <c r="F91" i="4"/>
  <c r="F92" i="4"/>
  <c r="F93" i="4"/>
  <c r="F94" i="4"/>
  <c r="F97" i="4"/>
  <c r="F98" i="4" s="1"/>
  <c r="F100" i="4"/>
  <c r="F103" i="4" s="1"/>
  <c r="F101" i="4"/>
  <c r="F102" i="4"/>
  <c r="F105" i="4"/>
  <c r="F106" i="4"/>
  <c r="F107" i="4"/>
  <c r="F124" i="4" s="1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5" i="4" l="1"/>
  <c r="F126" i="4" l="1"/>
  <c r="F128" i="4"/>
  <c r="F127" i="4"/>
  <c r="F129" i="4" l="1"/>
</calcChain>
</file>

<file path=xl/sharedStrings.xml><?xml version="1.0" encoding="utf-8"?>
<sst xmlns="http://schemas.openxmlformats.org/spreadsheetml/2006/main" count="229" uniqueCount="145">
  <si>
    <t xml:space="preserve"> Item </t>
  </si>
  <si>
    <t xml:space="preserve"> Descripción </t>
  </si>
  <si>
    <t xml:space="preserve"> Unidad </t>
  </si>
  <si>
    <t xml:space="preserve"> Cantidad </t>
  </si>
  <si>
    <t xml:space="preserve"> Valor Unit. </t>
  </si>
  <si>
    <t xml:space="preserve"> Valor Parcial </t>
  </si>
  <si>
    <t>PRELIMINARES</t>
  </si>
  <si>
    <t>DESCAPOTE  A MAQUINA SIN RETIRO</t>
  </si>
  <si>
    <t>M3</t>
  </si>
  <si>
    <t>LOCALIZACION-REPLANTEO</t>
  </si>
  <si>
    <t>M2</t>
  </si>
  <si>
    <t>SUBTOTAL PRELIMINARES</t>
  </si>
  <si>
    <t>EXCAVACIONES</t>
  </si>
  <si>
    <t>EXCAVACIONES  A  MANO EN TIERRA</t>
  </si>
  <si>
    <t>ML</t>
  </si>
  <si>
    <t>SUBTOTAL EXCAVACIONES</t>
  </si>
  <si>
    <t>CIMENTACIONES</t>
  </si>
  <si>
    <t>SUBTOTAL CIMENTACIONES</t>
  </si>
  <si>
    <t>ACERO DE REFUERZO</t>
  </si>
  <si>
    <t>KLS</t>
  </si>
  <si>
    <t>ESTRUCTURA METALICA</t>
  </si>
  <si>
    <t>COSTO DIRECTO</t>
  </si>
  <si>
    <t>COSTO TOTAL</t>
  </si>
  <si>
    <t>EXCAVACION  CON EQUIPO PARA PILOTE, DE DIÁMETRO 0.60 MTS. INCLUYE EQUIPO DE PERFORACION, ESTABILIZACION DE EXCAVACION CON BENTONITA</t>
  </si>
  <si>
    <t>EXCAVACION  CON EQUIPO PARA PILOTE,  DE DIÁMETRO 0.90 MTS.INCLUYE EQUIPO PERFORACION, ESTABILIZACION DE EXCAVACION CON BENTONITA</t>
  </si>
  <si>
    <t>RETIRO Y BOTE  MATERIALES PETREOS -TIERRA-VARIOS, INCLUYE ACARREO REQUERIDO</t>
  </si>
  <si>
    <t>PILOTE EN CONCRETO ,  DE 60 CENTÍMETROS DE DIÁMETRO, CONSTRUIDOS DE ACUERDO A LAS ESPECIFICACIONES TECNICAS DEL DISEÑO ESTRUCTURAL, CONCRETO 3100 PSI - 22 MPA,  PREMEZCLADO</t>
  </si>
  <si>
    <t>PILOTE EN CONCRETO ,  DE 90 CENTÍMETROS DE DIÁMETRO, CONSTRUIDOS DE ACUERDO A  LAS ESPECIFICACIONES TECNICAS DEL DISEÑO ESTRUCTURAL, CONCRETO 3100 PSI - 22 MPA, PREMEZCLADO</t>
  </si>
  <si>
    <t>CONSTRUCCION  DE DADOS EN  CONCRETO DE 4000 PSI -28 MPA, DISEÑO ESTRUCTURAL, INCLUYE FORMALETA</t>
  </si>
  <si>
    <t>CONSTRUCCION  DE PEDESTALES  EN  CONCRETO DE 4000 PSI - 28 MPA SEGÚN DISEÑO ESTRUCTURAL, INCLUYE FORMALETA, CONCRETO PREMEZCLADO</t>
  </si>
  <si>
    <t>VIGA CIMIENTO  EN CONCRETO DE 3000 PSI ,21 MPA, SEGÚN DISEÑO ESTRUCTURAL, INCLUYE FORMALETA CONCRETO PREMEZCLADO</t>
  </si>
  <si>
    <t>COLUMNAS EN CONCRETO DE 3000 PSI, 21 MPA, SEGÚN PLANOS ESTRUCTURALES, INCLUYE FORMALETA. CONCRETO PREMEZCLADO</t>
  </si>
  <si>
    <t>CONSTRUCCION  DE ZAPATAS   EN  CONCRETO DE 3000 PSI, 21 PMA, SEGÚN DISEÑO ESTRUCTURAL, INCLUYE FORMALETA, CONCRETO PREMEZCLADO</t>
  </si>
  <si>
    <t>CONSTRUCCION  DE PEDESTALES  EN  CONCRETO DE 3000 PSI - 21 MPA, SEGÚN DISEÑO ESTRUCTURAL, INCLUYE FORMALETA, CONCRETO PREMEZCLADO</t>
  </si>
  <si>
    <t>VIGA CIMIENTO  EN CONCRETO DE 3000 PSI ,21 MPA, SEGÚN DISEÑO ESTRUCTURAL, INCLUYE FORMALETA, CONCRETO PREMEZCLADO</t>
  </si>
  <si>
    <t>COLUMNAS EN CONCRETO DE 3000 PSI, 21 MPA, SEGÚN PLANOS ESTRUCTURALES, INCLUYE FORMALETA. CONCRETO PREMEZCLADO CONCRETO PREMEZCLADO</t>
  </si>
  <si>
    <t>SUMINISTRO E INSTALACIÓN  DE ACERO REFUERZO FLEJADO 60000 PSI 420 MPA</t>
  </si>
  <si>
    <t xml:space="preserve">CONTRAPISO EN CONCRETO  PREMEZCLADO, ESPESOR 0.10 MTS, CONCRETO DE 21 MPA </t>
  </si>
  <si>
    <t>CONSTRUCCIÓN DE ESTRUCTURA METALICA DE ACUERDO A PLANOS ESTRUCTURALES Y SUS DETALLES. INCLUYE ANTICORROSIVO</t>
  </si>
  <si>
    <t>TEJA CUBIERTA  ALUZINC, INCLUYE TORNILLOS Y FIJACIONES SELLANTES</t>
  </si>
  <si>
    <t>SUBTOTAL ACERO DE REFUERZO</t>
  </si>
  <si>
    <t>AIU 25%</t>
  </si>
  <si>
    <t>COSTO INDIRECTO +COSTO DIRECTO</t>
  </si>
  <si>
    <t>IVA 16% SOBRE LA UTILIDAD 5%</t>
  </si>
  <si>
    <t>RED SANITARIA PRINCIPAL</t>
  </si>
  <si>
    <t>UND</t>
  </si>
  <si>
    <t>CONSTRUCCION DE CAJAS DE INSPECCION 0.80*0.80 MTS.</t>
  </si>
  <si>
    <t>SUMINISTRO E INSTALACION TUBERIA Y ACCESORIOS PVC SANITARIA 2"</t>
  </si>
  <si>
    <t>SUMINISTRO E INSTALACION TUBERIA PVC 4"</t>
  </si>
  <si>
    <t>SUMINISTRO E INSTALACION TUBERIA PVC 6"</t>
  </si>
  <si>
    <t>RETIRO DE MATERIAL SOBRANTE</t>
  </si>
  <si>
    <t>SUBTOTAL RED SANITARIA PRINCIPAL</t>
  </si>
  <si>
    <t>RED PLUVIAL PRINCIPAL</t>
  </si>
  <si>
    <t>CONSTRUCCION DE SUMIDEROS AGUAS LLUVIAS 1.00*0.70*1.00 MTS.</t>
  </si>
  <si>
    <t>SUMINISTRO E INSTALACION TUBERIA Y ACCESORIOS PVC SANITARIA 4" NOVAFORT O SIMILAR</t>
  </si>
  <si>
    <t>SUMINISTRO E INSTALACION TUBERIA Y ACCESORIOS PVC SANITARIA 6" NOVAFORT O SIMILAR</t>
  </si>
  <si>
    <t>SUMINISTRO E INSTALACION TUBERIA Y ACCESORIOS PVC SANITARIA 8" NOVAFORT O SIMILAR</t>
  </si>
  <si>
    <t>SUMINISTRO E INSTALACION TUBERIA Y ACCESORIOS PVC SANITARIA 10" NOVAFORT O SIMILAR</t>
  </si>
  <si>
    <t>SUMINISTRO E INSTALACION TUBERIA Y ACCESORIOS PVC SANITARIA 12" NOVAFORT O SIMILAR</t>
  </si>
  <si>
    <t>SUMINISTRO E INSTALACION TUBERIA Y ACCESORIOS PVC BAJANTE AGUAS LLUVIAS 3"</t>
  </si>
  <si>
    <t>SUMINISTRO E INSTALACION TUBERIA Y ACCESORIOS PVC BAJANTE AGUAS LLUVIAS 4"</t>
  </si>
  <si>
    <t>SUBTOTAL RED PLUVIAL PRINCIPAL</t>
  </si>
  <si>
    <t>RED SANITARIA INTERIOR</t>
  </si>
  <si>
    <t>PUNTOS SANITARIOS 2" SUMINSTRO E INSTALACION TUBERIA Y ACCESORIOS PVC</t>
  </si>
  <si>
    <t>PUNTOS SANITARIOS 4" SUMINSTRO E INSTALACION TUBERIA Y ACCESORIOS PVC</t>
  </si>
  <si>
    <t>SUMINISTRO E INSTALACION DE TUBERIA PCV VENTILACION 2"</t>
  </si>
  <si>
    <t>SUBTOTAL RED SANITARIA INTERIOR</t>
  </si>
  <si>
    <t>RED HIDRAULICA</t>
  </si>
  <si>
    <t>SUMNISTRO E INSTALACION MACRO MEDIDOR 2 1/2"</t>
  </si>
  <si>
    <t>SUMNISTRO E INSTALACION RED HIDRAULICA TUBERIA PVC PRESIÓN 3" RDE 21 INSTALACIONES INT.</t>
  </si>
  <si>
    <t>SUMNISTRO E INSTALACION RED HIDRAULICA TUBERIA PVC PRESIÓN 2" RDE 21 INSTALACIONES INT.</t>
  </si>
  <si>
    <t>SUMNISTRO E INSTALACION RED HIDRAULICA 2" PARA TANQUE DE ALMACENAMIENTO</t>
  </si>
  <si>
    <t>SUMINISTRO E INSTALACION LLAVE DE PASO DE 1/2"</t>
  </si>
  <si>
    <t>SUMINISTRO E INSTALACION LLAVE DE PASO DE 3/4"</t>
  </si>
  <si>
    <t>SUMINISTRO E INSTALACION LLAVE DE PASO DE 1 1/2"</t>
  </si>
  <si>
    <t>SUMINISTRO E INSTALACION LLAVE DE PASO DE 2"</t>
  </si>
  <si>
    <t>SUMINISTRO E INSTALACION LLAVE DE PASO DE 2 1/2"</t>
  </si>
  <si>
    <t>PUNTOS HIDRAULICOS PVC PRESION DE 1/2"</t>
  </si>
  <si>
    <t>PUNTOS HIDRAULICOS PVC PRESION DE 1"</t>
  </si>
  <si>
    <t>SUMINISTRO E INSTALACION VALVULA CORTINA 2 1/2"</t>
  </si>
  <si>
    <t>SUMINISTRO E INSTALACION VALVULA RETENCION 2 1/2"</t>
  </si>
  <si>
    <t>BOMBA SUMERGIBLE 1/2 HP</t>
  </si>
  <si>
    <t>SUBTOTAL RED HIDRAULICA</t>
  </si>
  <si>
    <t>RED CONTRA INCENDIOS</t>
  </si>
  <si>
    <t>HIDRANTE 3"</t>
  </si>
  <si>
    <t>SUMINISTRO E INSTALACION TUBERIA ACERO AL CARBON 3" RED A GABINETES, TANQUES Y ROCIADORES</t>
  </si>
  <si>
    <t xml:space="preserve">SIAMESA Y PLACA DE CONTROL </t>
  </si>
  <si>
    <t>SUMINISTRO E INSTALACION GABINETE DOTADO, CLASE III, RED CONTRA INCENDIOS</t>
  </si>
  <si>
    <t>SUMINISTRO E INSTALACION VALVULA CONTROL 3" ANTICIPADORA DE ONDA MODELO 735-M</t>
  </si>
  <si>
    <t>SUMINISTRO E INSTALACION VALVULA VENTOSA 1/2" DOBLE ACCION</t>
  </si>
  <si>
    <t>SUMINISTRO E INSTALACION VALVULA VENTOSA 1 1/2" DESCARGA RED ROCIADORES</t>
  </si>
  <si>
    <t>SUMINISTRO E INSTALACION DE MANOMETRO TUBERIA DE ROCIADORES</t>
  </si>
  <si>
    <t>SUMINISTRO E INSTALACION EQUIPO CONTRA INCENDIOS B-150TW 3x18-7.5TW 220V</t>
  </si>
  <si>
    <t>SUMINISTRO E INSTALACION  TUBERIA 3" RED DE ROCIADORES, CONTRA INCENDIOS</t>
  </si>
  <si>
    <t>SUMINISTRO E INSTALACION  TUBERIA  2 1/2" Y ACCESORIOS RED DE ROCIADORES, CONTRA INCENDIOS</t>
  </si>
  <si>
    <t>SUMINISTRO E INSTALACION  TUBERIA  1 1/2"  RED DE ROCIADORES, CONTRA INCENDIOS</t>
  </si>
  <si>
    <t>SUMINISTRO E INSTALACION TUBERIA 1" RED DE ROCIADORES, CONTRA INCENDIOS</t>
  </si>
  <si>
    <t>SUBTOTAL  RED CONTRA INCENDIOS</t>
  </si>
  <si>
    <t>SUBTOTAL CANAL LAMINA GALVANIZADA</t>
  </si>
  <si>
    <t>ILUMINACIÓN Y TOMAS</t>
  </si>
  <si>
    <t>Ud</t>
  </si>
  <si>
    <t>Ml</t>
  </si>
  <si>
    <t>MEDIA TENSIÓN Y SUBESTACIÓN ELÉCTRICA</t>
  </si>
  <si>
    <t>suministro e instalacion de crucetas y herrajes de la nueva estructura-suministro e  instalacion de protecciones electricas ( cortacircuitos) -instalacion del sistema de puesta a tierra-incluye suministro del servicio de cuadrilla de linea viva (4 horas) para la ejecucion de los trabajo</t>
  </si>
  <si>
    <t>Glb</t>
  </si>
  <si>
    <t>Und</t>
  </si>
  <si>
    <t xml:space="preserve">Suministro y construccion de sistema de puesta a tierra: malla de  4  varillas Cu-Cu, conductor No.2 Cu desnudo - SOLDADURA EXOTERMICAs. Incluye canalizacion en tubo pvc de 1" con cable de cobre desnudo 2 para conectar el SPT con la barra de tierras del tablero general ( 60  m) </t>
  </si>
  <si>
    <t>PROTECCION DESCARGAS ATMOSFERICAS</t>
  </si>
  <si>
    <t>Puntas captadora de aluminio tipo franklin 3mx16mm</t>
  </si>
  <si>
    <t>Puntas captadora de aluminio tipo franklin 2mx16mm</t>
  </si>
  <si>
    <t>Puntas captadora de aluminio tipo franklin 0,2mx16mm</t>
  </si>
  <si>
    <t>Puntas captadora de aluminio tipo franklin 0,5mx16mm</t>
  </si>
  <si>
    <t xml:space="preserve">Platina sobre cubierta metalica para base de punta captadora </t>
  </si>
  <si>
    <t xml:space="preserve">Alambron de aluminio No 8 </t>
  </si>
  <si>
    <t>Cable de cobre 2 DD</t>
  </si>
  <si>
    <t xml:space="preserve">Soporte sobre cubierta metalica para alambron </t>
  </si>
  <si>
    <t xml:space="preserve">Soporte sobre columnas para alambron </t>
  </si>
  <si>
    <t>Grapa doble ala ( Sujecion tubo IMC 1")</t>
  </si>
  <si>
    <t>Grapa bimetalica</t>
  </si>
  <si>
    <t>Ducto PVC 1" X 3m</t>
  </si>
  <si>
    <t>Ducto IMC 1" X 3m</t>
  </si>
  <si>
    <t>Varilla de Cu de 5/8" x 2,4m</t>
  </si>
  <si>
    <t>Resgistro 30x30x30cm</t>
  </si>
  <si>
    <t>Soldadura exotermica con tratamiento de terreno para conexión de bajantes a la varilla de coble</t>
  </si>
  <si>
    <t>M.O Montaje e instalacion sistema de proteccion de descargas atmosfericas según planos x edificio</t>
  </si>
  <si>
    <t xml:space="preserve"> instalacion de cable de Cu DD # 2 para SPT del apantallamiento- enterrado sin tuberia a 50 cm de profundidad</t>
  </si>
  <si>
    <t>Soldadura exotermica  para conexión de cable del SPT  adicionales colas</t>
  </si>
  <si>
    <r>
      <t xml:space="preserve">Construcción </t>
    </r>
    <r>
      <rPr>
        <b/>
        <sz val="10"/>
        <rFont val="Arial"/>
        <family val="2"/>
      </rPr>
      <t>CAMARA DE REGISTRO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en concreto</t>
    </r>
    <r>
      <rPr>
        <sz val="10"/>
        <rFont val="Arial"/>
        <family val="2"/>
      </rPr>
      <t xml:space="preserve"> con tapa en marco metalicopara acometidas alubrado exterior de 40x40x40 cm </t>
    </r>
  </si>
  <si>
    <r>
      <t xml:space="preserve">Construcción </t>
    </r>
    <r>
      <rPr>
        <b/>
        <sz val="10"/>
        <rFont val="Arial"/>
        <family val="2"/>
      </rPr>
      <t>CAMARA DE REGISTRO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en concreto</t>
    </r>
    <r>
      <rPr>
        <sz val="10"/>
        <rFont val="Arial"/>
        <family val="2"/>
      </rPr>
      <t xml:space="preserve"> para acometida eléctricas en BT  100X100X100 CM - Tapa concreto con marco metalico</t>
    </r>
  </si>
  <si>
    <t>SUBTOTAL ILUMINACION Y TOMAS</t>
  </si>
  <si>
    <t>SUBTOTAL MEDIA TENSIÓN Y SUBESTACIÓN ELÉCTRICA</t>
  </si>
  <si>
    <t>SUBTOTAL PROTECCION DESCARGAS ATMOSFERICAS</t>
  </si>
  <si>
    <t>SOLADO ESPESOR E=0.07M 2000 PSI 14 MPA</t>
  </si>
  <si>
    <t>CONSTRUCCION DE RECAMARAS EN CONCRETO PARA ALCANTARILLADO SANITARIO</t>
  </si>
  <si>
    <t>CONSTRUCCION DE RECAMARAS EN CONCRETO PARA ALCANTARILLADO PLUVIAL</t>
  </si>
  <si>
    <t xml:space="preserve">                       UNIVERSIDAD DEL CAUCA</t>
  </si>
  <si>
    <t xml:space="preserve">                       OFICINA DE PLANEACION Y  DESARROLLO INSTITUCIONAL </t>
  </si>
  <si>
    <t>EDIFICIO CECUN DE LA UNIVERSIDAD DEL CAUCA</t>
  </si>
  <si>
    <t>Noviembre de 2016</t>
  </si>
  <si>
    <t>DIEGO ANDRÉS CASTRO GARCÍA</t>
  </si>
  <si>
    <t>Profesional Universitario</t>
  </si>
  <si>
    <t>Oficina de Planeación y Desarrollo Institucional</t>
  </si>
  <si>
    <t>Universidad del Cauca</t>
  </si>
  <si>
    <t>PROYECTÓ: SANDRA GARCÍA</t>
  </si>
  <si>
    <t>PRESUPUESTO OFICIAL PARA LA CONSTRUCCION  DE LA PRIMERA ETAPA DEL CENTRO DE CULTURA UNIVERSITARIO “CECUN” DE LA UNIVERSIDAD DEL CAUCA, UBICADO EN LA CARRERA 2 CON CALLE 15N DE LA CIUDAD DE POPAYÁN.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</si>
</sst>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$&quot;\ #,##0_);[Red]\(&quot;$&quot;\ #,##0\)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&quot;$&quot;\ * #,##0_);_(&quot;$&quot;\ * \(#,##0\);_(&quot;$&quot;\ * &quot;-&quot;??_);_(@_)"/>
    <numFmt numFmtId="169" formatCode="#,##0.0"/>
    <numFmt numFmtId="170" formatCode="&quot;$&quot;\ #,##0"/>
    <numFmt numFmtId="171" formatCode="_([$$-240A]\ * #,##0_);_([$$-240A]\ * \(#,##0\);_([$$-240A]\ * &quot;-&quot;??_);_(@_)"/>
    <numFmt numFmtId="172" formatCode="_-&quot;$&quot;* #,##0_-;\-&quot;$&quot;* #,##0_-;_-&quot;$&quot;* &quot;-&quot;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u/>
      <sz val="10.25"/>
      <color theme="10"/>
      <name val="Calibri"/>
      <family val="2"/>
    </font>
    <font>
      <b/>
      <sz val="12"/>
      <color rgb="FFFF0000"/>
      <name val="Arial"/>
      <family val="2"/>
    </font>
    <font>
      <u/>
      <sz val="10"/>
      <color theme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name val="Clarendon Condensed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" fillId="0" borderId="0"/>
    <xf numFmtId="0" fontId="5" fillId="0" borderId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168" fontId="4" fillId="0" borderId="1" xfId="1" applyNumberFormat="1" applyFont="1" applyFill="1" applyBorder="1" applyAlignment="1">
      <alignment wrapText="1"/>
    </xf>
    <xf numFmtId="0" fontId="4" fillId="0" borderId="1" xfId="3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168" fontId="3" fillId="0" borderId="1" xfId="1" applyNumberFormat="1" applyFont="1" applyBorder="1" applyAlignment="1">
      <alignment horizontal="right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wrapText="1"/>
    </xf>
    <xf numFmtId="168" fontId="4" fillId="0" borderId="1" xfId="3" applyNumberFormat="1" applyFont="1" applyFill="1" applyBorder="1" applyAlignment="1">
      <alignment wrapText="1"/>
    </xf>
    <xf numFmtId="0" fontId="0" fillId="0" borderId="0" xfId="0" applyFill="1"/>
    <xf numFmtId="0" fontId="3" fillId="0" borderId="1" xfId="0" applyFont="1" applyBorder="1" applyAlignment="1">
      <alignment horizontal="left" vertical="top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5" fillId="4" borderId="1" xfId="3" applyFont="1" applyFill="1" applyBorder="1" applyAlignment="1">
      <alignment horizontal="center" vertical="center" wrapText="1"/>
    </xf>
    <xf numFmtId="3" fontId="5" fillId="0" borderId="1" xfId="3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0" fontId="5" fillId="0" borderId="0" xfId="2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8" fontId="2" fillId="0" borderId="1" xfId="1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4" fillId="0" borderId="1" xfId="3" applyNumberFormat="1" applyFont="1" applyFill="1" applyBorder="1" applyAlignment="1">
      <alignment horizontal="center" vertical="center"/>
    </xf>
    <xf numFmtId="0" fontId="4" fillId="4" borderId="1" xfId="3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68" fontId="3" fillId="3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8" fontId="2" fillId="4" borderId="1" xfId="1" applyNumberFormat="1" applyFont="1" applyFill="1" applyBorder="1" applyAlignment="1" applyProtection="1">
      <alignment horizontal="center" vertical="center" wrapText="1"/>
    </xf>
    <xf numFmtId="168" fontId="5" fillId="4" borderId="1" xfId="1" applyNumberFormat="1" applyFont="1" applyFill="1" applyBorder="1" applyAlignment="1" applyProtection="1">
      <alignment horizontal="center" vertical="center"/>
    </xf>
    <xf numFmtId="168" fontId="2" fillId="0" borderId="1" xfId="1" applyNumberFormat="1" applyFont="1" applyFill="1" applyBorder="1" applyAlignment="1">
      <alignment horizontal="center" vertical="center"/>
    </xf>
    <xf numFmtId="168" fontId="3" fillId="0" borderId="1" xfId="1" applyNumberFormat="1" applyFont="1" applyBorder="1" applyAlignment="1">
      <alignment horizontal="center" vertical="center"/>
    </xf>
    <xf numFmtId="168" fontId="3" fillId="0" borderId="1" xfId="1" applyNumberFormat="1" applyFont="1" applyFill="1" applyBorder="1" applyAlignment="1">
      <alignment horizontal="center" vertical="center"/>
    </xf>
    <xf numFmtId="170" fontId="5" fillId="0" borderId="1" xfId="2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71" fontId="2" fillId="0" borderId="1" xfId="0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6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/>
    </xf>
    <xf numFmtId="165" fontId="5" fillId="0" borderId="1" xfId="5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0" fillId="0" borderId="0" xfId="0" applyBorder="1"/>
    <xf numFmtId="170" fontId="10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170" fontId="5" fillId="0" borderId="0" xfId="2" applyNumberFormat="1" applyFont="1" applyFill="1" applyBorder="1" applyAlignment="1">
      <alignment horizontal="left" vertical="top"/>
    </xf>
    <xf numFmtId="2" fontId="0" fillId="0" borderId="1" xfId="0" applyNumberForma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4" fillId="0" borderId="1" xfId="3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8" fillId="0" borderId="0" xfId="3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left" vertical="top"/>
    </xf>
    <xf numFmtId="168" fontId="4" fillId="3" borderId="1" xfId="3" applyNumberFormat="1" applyFont="1" applyFill="1" applyBorder="1" applyAlignment="1">
      <alignment horizontal="center" vertical="center"/>
    </xf>
    <xf numFmtId="168" fontId="4" fillId="3" borderId="1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2" fontId="3" fillId="0" borderId="1" xfId="0" applyNumberFormat="1" applyFont="1" applyBorder="1" applyAlignment="1">
      <alignment horizontal="center" vertical="center"/>
    </xf>
    <xf numFmtId="0" fontId="5" fillId="0" borderId="1" xfId="3" applyFont="1" applyFill="1" applyBorder="1" applyAlignment="1">
      <alignment vertical="center"/>
    </xf>
    <xf numFmtId="170" fontId="10" fillId="0" borderId="0" xfId="2" applyNumberFormat="1" applyFont="1" applyFill="1" applyBorder="1" applyAlignment="1">
      <alignment vertical="center"/>
    </xf>
    <xf numFmtId="168" fontId="4" fillId="3" borderId="1" xfId="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3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2" fontId="5" fillId="0" borderId="1" xfId="0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left" vertical="top"/>
    </xf>
    <xf numFmtId="0" fontId="7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5" fillId="0" borderId="1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center"/>
    </xf>
    <xf numFmtId="0" fontId="11" fillId="0" borderId="1" xfId="6" applyFont="1" applyFill="1" applyBorder="1" applyAlignment="1" applyProtection="1">
      <alignment vertical="center"/>
    </xf>
    <xf numFmtId="0" fontId="15" fillId="0" borderId="0" xfId="3" applyFont="1" applyFill="1" applyBorder="1" applyAlignment="1">
      <alignment horizontal="left" vertical="top" wrapText="1"/>
    </xf>
    <xf numFmtId="170" fontId="4" fillId="0" borderId="0" xfId="2" applyNumberFormat="1" applyFont="1" applyFill="1" applyBorder="1" applyAlignment="1">
      <alignment horizontal="left" vertical="top" wrapText="1"/>
    </xf>
    <xf numFmtId="170" fontId="4" fillId="0" borderId="0" xfId="2" applyNumberFormat="1" applyFont="1" applyFill="1" applyBorder="1" applyAlignment="1">
      <alignment horizontal="center" vertical="center" wrapText="1"/>
    </xf>
    <xf numFmtId="170" fontId="4" fillId="0" borderId="0" xfId="2" applyNumberFormat="1" applyFont="1" applyFill="1" applyBorder="1" applyAlignment="1">
      <alignment horizontal="left" vertical="top"/>
    </xf>
    <xf numFmtId="168" fontId="2" fillId="0" borderId="0" xfId="1" applyNumberFormat="1" applyFont="1" applyFill="1" applyBorder="1" applyAlignment="1" applyProtection="1"/>
    <xf numFmtId="168" fontId="5" fillId="0" borderId="0" xfId="1" applyNumberFormat="1" applyFont="1" applyFill="1" applyBorder="1" applyAlignment="1" applyProtection="1"/>
    <xf numFmtId="170" fontId="5" fillId="0" borderId="0" xfId="2" applyNumberFormat="1" applyFont="1" applyFill="1" applyBorder="1" applyAlignment="1">
      <alignment horizontal="left" vertical="top" wrapText="1"/>
    </xf>
    <xf numFmtId="170" fontId="5" fillId="0" borderId="0" xfId="2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168" fontId="2" fillId="0" borderId="0" xfId="1" applyNumberFormat="1" applyFont="1" applyFill="1" applyBorder="1" applyAlignment="1" applyProtection="1">
      <alignment wrapText="1"/>
    </xf>
    <xf numFmtId="168" fontId="5" fillId="0" borderId="0" xfId="1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horizontal="left" vertical="top" wrapText="1"/>
    </xf>
    <xf numFmtId="0" fontId="13" fillId="0" borderId="3" xfId="0" applyFont="1" applyBorder="1" applyAlignment="1">
      <alignment horizontal="right" vertical="top"/>
    </xf>
    <xf numFmtId="0" fontId="13" fillId="0" borderId="4" xfId="0" applyFont="1" applyBorder="1" applyAlignment="1">
      <alignment horizontal="right" vertical="top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2" fontId="14" fillId="0" borderId="5" xfId="0" applyNumberFormat="1" applyFont="1" applyBorder="1" applyAlignment="1">
      <alignment horizontal="center" vertical="top"/>
    </xf>
    <xf numFmtId="2" fontId="14" fillId="0" borderId="6" xfId="0" applyNumberFormat="1" applyFont="1" applyBorder="1" applyAlignment="1">
      <alignment horizontal="center" vertical="top"/>
    </xf>
    <xf numFmtId="2" fontId="14" fillId="0" borderId="7" xfId="0" applyNumberFormat="1" applyFont="1" applyBorder="1" applyAlignment="1">
      <alignment horizontal="center" vertical="top"/>
    </xf>
    <xf numFmtId="2" fontId="14" fillId="0" borderId="2" xfId="0" applyNumberFormat="1" applyFont="1" applyBorder="1" applyAlignment="1">
      <alignment horizontal="center" vertical="top"/>
    </xf>
    <xf numFmtId="2" fontId="14" fillId="0" borderId="3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</cellXfs>
  <cellStyles count="7">
    <cellStyle name="Hipervínculo" xfId="6" builtinId="8"/>
    <cellStyle name="Millares" xfId="2" builtinId="3"/>
    <cellStyle name="Moneda" xfId="1" builtinId="4"/>
    <cellStyle name="Moneda [0]" xfId="5" builtinId="7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76200</xdr:rowOff>
    </xdr:from>
    <xdr:to>
      <xdr:col>1</xdr:col>
      <xdr:colOff>341819</xdr:colOff>
      <xdr:row>4</xdr:row>
      <xdr:rowOff>118555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266700"/>
          <a:ext cx="713294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abSelected="1" topLeftCell="A115" workbookViewId="0">
      <selection activeCell="B15" sqref="B15"/>
    </sheetView>
  </sheetViews>
  <sheetFormatPr baseColWidth="10" defaultRowHeight="15"/>
  <cols>
    <col min="1" max="1" width="6.85546875" style="28" bestFit="1" customWidth="1"/>
    <col min="2" max="2" width="51.140625" customWidth="1"/>
    <col min="3" max="3" width="10.28515625" bestFit="1" customWidth="1"/>
    <col min="4" max="4" width="12.28515625" bestFit="1" customWidth="1"/>
    <col min="5" max="5" width="13.85546875" bestFit="1" customWidth="1"/>
    <col min="6" max="6" width="16.140625" customWidth="1"/>
    <col min="7" max="7" width="14.5703125" bestFit="1" customWidth="1"/>
    <col min="8" max="8" width="12" bestFit="1" customWidth="1"/>
  </cols>
  <sheetData>
    <row r="1" spans="1:8">
      <c r="A1" s="61"/>
      <c r="B1" s="73"/>
      <c r="C1" s="62"/>
      <c r="D1" s="62"/>
      <c r="E1" s="62"/>
      <c r="F1" s="62"/>
    </row>
    <row r="2" spans="1:8" ht="18.75" customHeight="1">
      <c r="A2" s="105" t="s">
        <v>135</v>
      </c>
      <c r="B2" s="106"/>
      <c r="C2" s="106"/>
      <c r="D2" s="106"/>
      <c r="E2" s="106"/>
      <c r="F2" s="107"/>
    </row>
    <row r="3" spans="1:8" ht="18" customHeight="1">
      <c r="A3" s="105" t="s">
        <v>136</v>
      </c>
      <c r="B3" s="106"/>
      <c r="C3" s="106"/>
      <c r="D3" s="106"/>
      <c r="E3" s="106"/>
      <c r="F3" s="107"/>
    </row>
    <row r="4" spans="1:8" ht="18" customHeight="1">
      <c r="A4" s="111" t="s">
        <v>144</v>
      </c>
      <c r="B4" s="112"/>
      <c r="C4" s="112"/>
      <c r="D4" s="112"/>
      <c r="E4" s="112"/>
      <c r="F4" s="113"/>
    </row>
    <row r="5" spans="1:8" ht="15" customHeight="1">
      <c r="A5" s="108" t="s">
        <v>137</v>
      </c>
      <c r="B5" s="109"/>
      <c r="C5" s="109"/>
      <c r="D5" s="109"/>
      <c r="E5" s="109"/>
      <c r="F5" s="110"/>
    </row>
    <row r="6" spans="1:8" ht="18">
      <c r="A6" s="82"/>
      <c r="B6" s="83"/>
      <c r="C6" s="84"/>
      <c r="D6" s="84"/>
      <c r="E6" s="103" t="s">
        <v>138</v>
      </c>
      <c r="F6" s="104"/>
    </row>
    <row r="7" spans="1:8">
      <c r="A7" s="86" t="s">
        <v>0</v>
      </c>
      <c r="B7" s="86" t="s">
        <v>1</v>
      </c>
      <c r="C7" s="86" t="s">
        <v>2</v>
      </c>
      <c r="D7" s="86" t="s">
        <v>3</v>
      </c>
      <c r="E7" s="86" t="s">
        <v>4</v>
      </c>
      <c r="F7" s="86" t="s">
        <v>5</v>
      </c>
    </row>
    <row r="8" spans="1:8">
      <c r="A8" s="74">
        <v>1</v>
      </c>
      <c r="B8" s="4" t="s">
        <v>6</v>
      </c>
      <c r="C8" s="3"/>
      <c r="D8" s="3"/>
      <c r="E8" s="3"/>
      <c r="F8" s="3"/>
    </row>
    <row r="9" spans="1:8">
      <c r="A9" s="65">
        <v>1.01</v>
      </c>
      <c r="B9" s="5" t="s">
        <v>7</v>
      </c>
      <c r="C9" s="3" t="s">
        <v>8</v>
      </c>
      <c r="D9" s="3">
        <v>650</v>
      </c>
      <c r="E9" s="19">
        <v>3600</v>
      </c>
      <c r="F9" s="27">
        <f>(D9*E9)</f>
        <v>2340000</v>
      </c>
    </row>
    <row r="10" spans="1:8">
      <c r="A10" s="65">
        <v>1.02</v>
      </c>
      <c r="B10" s="5" t="s">
        <v>9</v>
      </c>
      <c r="C10" s="3" t="s">
        <v>10</v>
      </c>
      <c r="D10" s="19">
        <v>2600</v>
      </c>
      <c r="E10" s="19">
        <v>1552</v>
      </c>
      <c r="F10" s="27">
        <f>(D10*E10)</f>
        <v>4035200</v>
      </c>
    </row>
    <row r="11" spans="1:8">
      <c r="A11" s="65"/>
      <c r="B11" s="4" t="s">
        <v>11</v>
      </c>
      <c r="C11" s="3"/>
      <c r="D11" s="3"/>
      <c r="E11" s="3"/>
      <c r="F11" s="35">
        <f>SUM(F9:F10)</f>
        <v>6375200</v>
      </c>
    </row>
    <row r="12" spans="1:8">
      <c r="A12" s="74">
        <v>2</v>
      </c>
      <c r="B12" s="4" t="s">
        <v>12</v>
      </c>
      <c r="C12" s="3"/>
      <c r="D12" s="3"/>
      <c r="E12" s="3"/>
      <c r="F12" s="27"/>
    </row>
    <row r="13" spans="1:8">
      <c r="A13" s="65">
        <v>2.0099999999999998</v>
      </c>
      <c r="B13" s="5" t="s">
        <v>13</v>
      </c>
      <c r="C13" s="3" t="s">
        <v>8</v>
      </c>
      <c r="D13" s="3">
        <v>490</v>
      </c>
      <c r="E13" s="19">
        <v>12000</v>
      </c>
      <c r="F13" s="27">
        <f>(D13*E13)</f>
        <v>5880000</v>
      </c>
    </row>
    <row r="14" spans="1:8" ht="51.75">
      <c r="A14" s="65">
        <v>2.02</v>
      </c>
      <c r="B14" s="25" t="s">
        <v>23</v>
      </c>
      <c r="C14" s="3" t="s">
        <v>14</v>
      </c>
      <c r="D14" s="3">
        <v>440</v>
      </c>
      <c r="E14" s="19">
        <v>33246</v>
      </c>
      <c r="F14" s="27">
        <f t="shared" ref="F14:F16" si="0">(D14*E14)</f>
        <v>14628240</v>
      </c>
    </row>
    <row r="15" spans="1:8" ht="39">
      <c r="A15" s="65">
        <v>2.0299999999999998</v>
      </c>
      <c r="B15" s="25" t="s">
        <v>24</v>
      </c>
      <c r="C15" s="3" t="s">
        <v>14</v>
      </c>
      <c r="D15" s="3">
        <v>88</v>
      </c>
      <c r="E15" s="19">
        <v>43246</v>
      </c>
      <c r="F15" s="27">
        <f t="shared" si="0"/>
        <v>3805648</v>
      </c>
      <c r="H15" s="11"/>
    </row>
    <row r="16" spans="1:8" ht="26.25">
      <c r="A16" s="65">
        <v>2.04</v>
      </c>
      <c r="B16" s="25" t="s">
        <v>25</v>
      </c>
      <c r="C16" s="3" t="s">
        <v>8</v>
      </c>
      <c r="D16" s="71">
        <v>780</v>
      </c>
      <c r="E16" s="19">
        <v>16250</v>
      </c>
      <c r="F16" s="27">
        <f t="shared" si="0"/>
        <v>12675000</v>
      </c>
    </row>
    <row r="17" spans="1:6">
      <c r="A17" s="65"/>
      <c r="B17" s="4" t="s">
        <v>15</v>
      </c>
      <c r="C17" s="3"/>
      <c r="D17" s="3"/>
      <c r="E17" s="3"/>
      <c r="F17" s="35">
        <f>SUM(F13:F16)</f>
        <v>36988888</v>
      </c>
    </row>
    <row r="18" spans="1:6">
      <c r="A18" s="74">
        <v>3</v>
      </c>
      <c r="B18" s="4" t="s">
        <v>16</v>
      </c>
      <c r="C18" s="3"/>
      <c r="D18" s="3"/>
      <c r="E18" s="3"/>
      <c r="F18" s="27"/>
    </row>
    <row r="19" spans="1:6">
      <c r="A19" s="65">
        <v>3.01</v>
      </c>
      <c r="B19" s="5" t="s">
        <v>132</v>
      </c>
      <c r="C19" s="3" t="s">
        <v>10</v>
      </c>
      <c r="D19" s="3">
        <v>420</v>
      </c>
      <c r="E19" s="19">
        <v>27949</v>
      </c>
      <c r="F19" s="27">
        <f>(D19*E19)</f>
        <v>11738580</v>
      </c>
    </row>
    <row r="20" spans="1:6" ht="63.75">
      <c r="A20" s="65">
        <v>3.02</v>
      </c>
      <c r="B20" s="16" t="s">
        <v>26</v>
      </c>
      <c r="C20" s="3" t="s">
        <v>14</v>
      </c>
      <c r="D20" s="3">
        <v>440</v>
      </c>
      <c r="E20" s="19">
        <v>156835</v>
      </c>
      <c r="F20" s="27">
        <f t="shared" ref="F20:F29" si="1">(D20*E20)</f>
        <v>69007400</v>
      </c>
    </row>
    <row r="21" spans="1:6" ht="64.5">
      <c r="A21" s="65">
        <v>3.03</v>
      </c>
      <c r="B21" s="25" t="s">
        <v>27</v>
      </c>
      <c r="C21" s="3" t="s">
        <v>14</v>
      </c>
      <c r="D21" s="3">
        <v>88</v>
      </c>
      <c r="E21" s="19">
        <v>283471</v>
      </c>
      <c r="F21" s="27">
        <f t="shared" si="1"/>
        <v>24945448</v>
      </c>
    </row>
    <row r="22" spans="1:6" ht="39">
      <c r="A22" s="65">
        <v>3.04</v>
      </c>
      <c r="B22" s="25" t="s">
        <v>28</v>
      </c>
      <c r="C22" s="3" t="s">
        <v>8</v>
      </c>
      <c r="D22" s="3">
        <v>117</v>
      </c>
      <c r="E22" s="19">
        <v>658986</v>
      </c>
      <c r="F22" s="27">
        <f t="shared" si="1"/>
        <v>77101362</v>
      </c>
    </row>
    <row r="23" spans="1:6" ht="39">
      <c r="A23" s="65">
        <v>3.05</v>
      </c>
      <c r="B23" s="25" t="s">
        <v>29</v>
      </c>
      <c r="C23" s="3" t="s">
        <v>8</v>
      </c>
      <c r="D23" s="3">
        <v>67</v>
      </c>
      <c r="E23" s="19">
        <v>658986</v>
      </c>
      <c r="F23" s="27">
        <f t="shared" si="1"/>
        <v>44152062</v>
      </c>
    </row>
    <row r="24" spans="1:6" ht="39">
      <c r="A24" s="65">
        <v>3.06</v>
      </c>
      <c r="B24" s="25" t="s">
        <v>30</v>
      </c>
      <c r="C24" s="3" t="s">
        <v>8</v>
      </c>
      <c r="D24" s="3">
        <v>132</v>
      </c>
      <c r="E24" s="19">
        <v>579986</v>
      </c>
      <c r="F24" s="27">
        <f t="shared" si="1"/>
        <v>76558152</v>
      </c>
    </row>
    <row r="25" spans="1:6" ht="39">
      <c r="A25" s="65">
        <v>3.07</v>
      </c>
      <c r="B25" s="25" t="s">
        <v>31</v>
      </c>
      <c r="C25" s="3" t="s">
        <v>8</v>
      </c>
      <c r="D25" s="3">
        <v>64</v>
      </c>
      <c r="E25" s="19">
        <v>791198</v>
      </c>
      <c r="F25" s="27">
        <f t="shared" si="1"/>
        <v>50636672</v>
      </c>
    </row>
    <row r="26" spans="1:6" ht="39">
      <c r="A26" s="65">
        <v>3.08</v>
      </c>
      <c r="B26" s="25" t="s">
        <v>32</v>
      </c>
      <c r="C26" s="3" t="s">
        <v>8</v>
      </c>
      <c r="D26" s="3">
        <v>8</v>
      </c>
      <c r="E26" s="19">
        <v>565158</v>
      </c>
      <c r="F26" s="27">
        <f t="shared" si="1"/>
        <v>4521264</v>
      </c>
    </row>
    <row r="27" spans="1:6" ht="39">
      <c r="A27" s="65">
        <v>3.09</v>
      </c>
      <c r="B27" s="25" t="s">
        <v>33</v>
      </c>
      <c r="C27" s="3" t="s">
        <v>8</v>
      </c>
      <c r="D27" s="3">
        <v>3</v>
      </c>
      <c r="E27" s="19">
        <v>565158</v>
      </c>
      <c r="F27" s="27">
        <f t="shared" si="1"/>
        <v>1695474</v>
      </c>
    </row>
    <row r="28" spans="1:6" ht="39">
      <c r="A28" s="65">
        <v>3.1</v>
      </c>
      <c r="B28" s="25" t="s">
        <v>34</v>
      </c>
      <c r="C28" s="3" t="s">
        <v>8</v>
      </c>
      <c r="D28" s="3">
        <v>16.5</v>
      </c>
      <c r="E28" s="19">
        <v>579986</v>
      </c>
      <c r="F28" s="27">
        <f t="shared" si="1"/>
        <v>9569769</v>
      </c>
    </row>
    <row r="29" spans="1:6" ht="51.75">
      <c r="A29" s="65">
        <v>3.11</v>
      </c>
      <c r="B29" s="25" t="s">
        <v>35</v>
      </c>
      <c r="C29" s="3" t="s">
        <v>8</v>
      </c>
      <c r="D29" s="3">
        <v>4</v>
      </c>
      <c r="E29" s="19">
        <v>791198</v>
      </c>
      <c r="F29" s="27">
        <f t="shared" si="1"/>
        <v>3164792</v>
      </c>
    </row>
    <row r="30" spans="1:6">
      <c r="A30" s="65"/>
      <c r="B30" s="4" t="s">
        <v>17</v>
      </c>
      <c r="C30" s="3"/>
      <c r="D30" s="3"/>
      <c r="E30" s="3"/>
      <c r="F30" s="35">
        <f>SUM(F19:F29)</f>
        <v>373090975</v>
      </c>
    </row>
    <row r="31" spans="1:6">
      <c r="A31" s="74">
        <v>4</v>
      </c>
      <c r="B31" s="4" t="s">
        <v>18</v>
      </c>
      <c r="C31" s="3"/>
      <c r="D31" s="3"/>
      <c r="E31" s="3"/>
      <c r="F31" s="27"/>
    </row>
    <row r="32" spans="1:6" ht="26.25">
      <c r="A32" s="65">
        <v>4.01</v>
      </c>
      <c r="B32" s="25" t="s">
        <v>36</v>
      </c>
      <c r="C32" s="3" t="s">
        <v>19</v>
      </c>
      <c r="D32" s="19">
        <v>94552</v>
      </c>
      <c r="E32" s="19">
        <v>3698</v>
      </c>
      <c r="F32" s="27">
        <f>(D32*E32)</f>
        <v>349653296</v>
      </c>
    </row>
    <row r="33" spans="1:6" ht="26.25">
      <c r="A33" s="65">
        <v>4.0199999999999996</v>
      </c>
      <c r="B33" s="25" t="s">
        <v>37</v>
      </c>
      <c r="C33" s="3" t="s">
        <v>10</v>
      </c>
      <c r="D33" s="19">
        <v>2600</v>
      </c>
      <c r="E33" s="19">
        <v>55237</v>
      </c>
      <c r="F33" s="27">
        <f>(D33*E33)</f>
        <v>143616200</v>
      </c>
    </row>
    <row r="34" spans="1:6">
      <c r="A34" s="65"/>
      <c r="B34" s="4" t="s">
        <v>40</v>
      </c>
      <c r="C34" s="3"/>
      <c r="D34" s="3"/>
      <c r="E34" s="3"/>
      <c r="F34" s="35">
        <f>SUM(F32:F33)</f>
        <v>493269496</v>
      </c>
    </row>
    <row r="35" spans="1:6">
      <c r="A35" s="74">
        <v>5</v>
      </c>
      <c r="B35" s="4" t="s">
        <v>20</v>
      </c>
      <c r="C35" s="3"/>
      <c r="D35" s="3"/>
      <c r="E35" s="3"/>
      <c r="F35" s="27"/>
    </row>
    <row r="36" spans="1:6" ht="39">
      <c r="A36" s="65">
        <v>5.01</v>
      </c>
      <c r="B36" s="25" t="s">
        <v>38</v>
      </c>
      <c r="C36" s="3" t="s">
        <v>19</v>
      </c>
      <c r="D36" s="72">
        <v>201466.54515624992</v>
      </c>
      <c r="E36" s="19">
        <v>7680</v>
      </c>
      <c r="F36" s="27">
        <f>(D36*E36)</f>
        <v>1547263066.7999995</v>
      </c>
    </row>
    <row r="37" spans="1:6" ht="26.25">
      <c r="A37" s="65">
        <v>5.0199999999999996</v>
      </c>
      <c r="B37" s="25" t="s">
        <v>39</v>
      </c>
      <c r="C37" s="3" t="s">
        <v>10</v>
      </c>
      <c r="D37" s="72">
        <v>1100</v>
      </c>
      <c r="E37" s="19">
        <v>38285</v>
      </c>
      <c r="F37" s="27">
        <f t="shared" ref="F37" si="2">(D37*E37)</f>
        <v>42113500</v>
      </c>
    </row>
    <row r="38" spans="1:6">
      <c r="A38" s="65"/>
      <c r="B38" s="26" t="s">
        <v>98</v>
      </c>
      <c r="C38" s="36"/>
      <c r="D38" s="36"/>
      <c r="E38" s="31"/>
      <c r="F38" s="35">
        <f>SUM(F36:F37)</f>
        <v>1589376566.7999995</v>
      </c>
    </row>
    <row r="39" spans="1:6">
      <c r="A39" s="74">
        <v>6</v>
      </c>
      <c r="B39" s="12" t="s">
        <v>44</v>
      </c>
      <c r="C39" s="13"/>
      <c r="D39" s="14"/>
      <c r="E39" s="37"/>
      <c r="F39" s="38"/>
    </row>
    <row r="40" spans="1:6" ht="25.5">
      <c r="A40" s="65">
        <v>6.01</v>
      </c>
      <c r="B40" s="16" t="s">
        <v>133</v>
      </c>
      <c r="C40" s="17" t="s">
        <v>45</v>
      </c>
      <c r="D40" s="18">
        <v>2</v>
      </c>
      <c r="E40" s="27">
        <v>4777228</v>
      </c>
      <c r="F40" s="39">
        <f>(D40*E40)</f>
        <v>9554456</v>
      </c>
    </row>
    <row r="41" spans="1:6" ht="25.5">
      <c r="A41" s="65">
        <v>6.02</v>
      </c>
      <c r="B41" s="16" t="s">
        <v>46</v>
      </c>
      <c r="C41" s="17" t="s">
        <v>45</v>
      </c>
      <c r="D41" s="18">
        <v>11</v>
      </c>
      <c r="E41" s="27">
        <v>369165</v>
      </c>
      <c r="F41" s="39">
        <f t="shared" ref="F41:F45" si="3">(D41*E41)</f>
        <v>4060815</v>
      </c>
    </row>
    <row r="42" spans="1:6" ht="25.5">
      <c r="A42" s="65">
        <v>6.03</v>
      </c>
      <c r="B42" s="16" t="s">
        <v>47</v>
      </c>
      <c r="C42" s="17" t="s">
        <v>14</v>
      </c>
      <c r="D42" s="18">
        <v>13.7</v>
      </c>
      <c r="E42" s="27">
        <v>28902</v>
      </c>
      <c r="F42" s="39">
        <f t="shared" si="3"/>
        <v>395957.39999999997</v>
      </c>
    </row>
    <row r="43" spans="1:6">
      <c r="A43" s="65">
        <v>6.04</v>
      </c>
      <c r="B43" s="16" t="s">
        <v>48</v>
      </c>
      <c r="C43" s="17" t="s">
        <v>14</v>
      </c>
      <c r="D43" s="18">
        <v>102</v>
      </c>
      <c r="E43" s="27">
        <v>33414</v>
      </c>
      <c r="F43" s="39">
        <f t="shared" si="3"/>
        <v>3408228</v>
      </c>
    </row>
    <row r="44" spans="1:6">
      <c r="A44" s="65">
        <v>6.05</v>
      </c>
      <c r="B44" s="16" t="s">
        <v>49</v>
      </c>
      <c r="C44" s="17" t="s">
        <v>14</v>
      </c>
      <c r="D44" s="18">
        <v>10</v>
      </c>
      <c r="E44" s="27">
        <v>70669</v>
      </c>
      <c r="F44" s="39">
        <f t="shared" si="3"/>
        <v>706690</v>
      </c>
    </row>
    <row r="45" spans="1:6">
      <c r="A45" s="65">
        <v>6.06</v>
      </c>
      <c r="B45" s="16" t="s">
        <v>50</v>
      </c>
      <c r="C45" s="17" t="s">
        <v>8</v>
      </c>
      <c r="D45" s="18">
        <v>27</v>
      </c>
      <c r="E45" s="27">
        <v>15000</v>
      </c>
      <c r="F45" s="39">
        <f t="shared" si="3"/>
        <v>405000</v>
      </c>
    </row>
    <row r="46" spans="1:6">
      <c r="A46" s="65"/>
      <c r="B46" s="12" t="s">
        <v>51</v>
      </c>
      <c r="C46" s="17"/>
      <c r="D46" s="18"/>
      <c r="E46" s="27"/>
      <c r="F46" s="35">
        <f>SUM(F40:F45)</f>
        <v>18531146.399999999</v>
      </c>
    </row>
    <row r="47" spans="1:6">
      <c r="A47" s="74">
        <v>7</v>
      </c>
      <c r="B47" s="12" t="s">
        <v>52</v>
      </c>
      <c r="C47" s="15"/>
      <c r="D47" s="3"/>
      <c r="E47" s="27"/>
      <c r="F47" s="39"/>
    </row>
    <row r="48" spans="1:6" ht="25.5">
      <c r="A48" s="65">
        <v>7.01</v>
      </c>
      <c r="B48" s="16" t="s">
        <v>134</v>
      </c>
      <c r="C48" s="15" t="s">
        <v>45</v>
      </c>
      <c r="D48" s="3">
        <v>11</v>
      </c>
      <c r="E48" s="27">
        <v>4777228</v>
      </c>
      <c r="F48" s="39">
        <f t="shared" ref="F48:F63" si="4">(D48*E48)</f>
        <v>52549508</v>
      </c>
    </row>
    <row r="49" spans="1:6" ht="25.5">
      <c r="A49" s="65">
        <v>7.02</v>
      </c>
      <c r="B49" s="16" t="s">
        <v>46</v>
      </c>
      <c r="C49" s="15" t="s">
        <v>45</v>
      </c>
      <c r="D49" s="19">
        <v>7</v>
      </c>
      <c r="E49" s="27">
        <v>369165</v>
      </c>
      <c r="F49" s="39">
        <f t="shared" si="4"/>
        <v>2584155</v>
      </c>
    </row>
    <row r="50" spans="1:6" ht="25.5">
      <c r="A50" s="65">
        <v>7.03</v>
      </c>
      <c r="B50" s="16" t="s">
        <v>53</v>
      </c>
      <c r="C50" s="15" t="s">
        <v>45</v>
      </c>
      <c r="D50" s="19">
        <v>19</v>
      </c>
      <c r="E50" s="27">
        <v>459029</v>
      </c>
      <c r="F50" s="39">
        <f t="shared" si="4"/>
        <v>8721551</v>
      </c>
    </row>
    <row r="51" spans="1:6">
      <c r="A51" s="65">
        <v>7.04</v>
      </c>
      <c r="B51" s="16" t="s">
        <v>50</v>
      </c>
      <c r="C51" s="15" t="s">
        <v>8</v>
      </c>
      <c r="D51" s="3">
        <v>131</v>
      </c>
      <c r="E51" s="27">
        <v>16250</v>
      </c>
      <c r="F51" s="39">
        <f t="shared" si="4"/>
        <v>2128750</v>
      </c>
    </row>
    <row r="52" spans="1:6" ht="25.5">
      <c r="A52" s="65">
        <v>7.05</v>
      </c>
      <c r="B52" s="16" t="s">
        <v>54</v>
      </c>
      <c r="C52" s="15" t="s">
        <v>14</v>
      </c>
      <c r="D52" s="3">
        <v>25</v>
      </c>
      <c r="E52" s="27">
        <v>35151</v>
      </c>
      <c r="F52" s="39">
        <f t="shared" si="4"/>
        <v>878775</v>
      </c>
    </row>
    <row r="53" spans="1:6" ht="25.5">
      <c r="A53" s="65">
        <v>7.06</v>
      </c>
      <c r="B53" s="16" t="s">
        <v>55</v>
      </c>
      <c r="C53" s="15" t="s">
        <v>14</v>
      </c>
      <c r="D53" s="3">
        <v>73</v>
      </c>
      <c r="E53" s="27">
        <v>70669</v>
      </c>
      <c r="F53" s="39">
        <f t="shared" si="4"/>
        <v>5158837</v>
      </c>
    </row>
    <row r="54" spans="1:6" ht="25.5">
      <c r="A54" s="65">
        <v>7.07</v>
      </c>
      <c r="B54" s="16" t="s">
        <v>56</v>
      </c>
      <c r="C54" s="15" t="s">
        <v>14</v>
      </c>
      <c r="D54" s="3">
        <v>28</v>
      </c>
      <c r="E54" s="27">
        <v>95031</v>
      </c>
      <c r="F54" s="39">
        <f t="shared" si="4"/>
        <v>2660868</v>
      </c>
    </row>
    <row r="55" spans="1:6" ht="25.5">
      <c r="A55" s="65">
        <v>7.08</v>
      </c>
      <c r="B55" s="16" t="s">
        <v>57</v>
      </c>
      <c r="C55" s="15" t="s">
        <v>14</v>
      </c>
      <c r="D55" s="3">
        <v>272</v>
      </c>
      <c r="E55" s="27">
        <v>127101</v>
      </c>
      <c r="F55" s="39">
        <f t="shared" si="4"/>
        <v>34571472</v>
      </c>
    </row>
    <row r="56" spans="1:6" ht="25.5">
      <c r="A56" s="65">
        <v>7.09</v>
      </c>
      <c r="B56" s="16" t="s">
        <v>58</v>
      </c>
      <c r="C56" s="15" t="s">
        <v>14</v>
      </c>
      <c r="D56" s="3">
        <v>45</v>
      </c>
      <c r="E56" s="27">
        <v>161155</v>
      </c>
      <c r="F56" s="39">
        <f t="shared" si="4"/>
        <v>7251975</v>
      </c>
    </row>
    <row r="57" spans="1:6" ht="25.5">
      <c r="A57" s="65">
        <v>7.1</v>
      </c>
      <c r="B57" s="16" t="s">
        <v>59</v>
      </c>
      <c r="C57" s="15" t="s">
        <v>14</v>
      </c>
      <c r="D57" s="3">
        <v>9</v>
      </c>
      <c r="E57" s="27">
        <v>28245</v>
      </c>
      <c r="F57" s="39">
        <f t="shared" si="4"/>
        <v>254205</v>
      </c>
    </row>
    <row r="58" spans="1:6" ht="25.5">
      <c r="A58" s="65">
        <v>7.11</v>
      </c>
      <c r="B58" s="16" t="s">
        <v>60</v>
      </c>
      <c r="C58" s="15" t="s">
        <v>14</v>
      </c>
      <c r="D58" s="3">
        <v>137</v>
      </c>
      <c r="E58" s="27">
        <v>40802</v>
      </c>
      <c r="F58" s="39">
        <f t="shared" si="4"/>
        <v>5589874</v>
      </c>
    </row>
    <row r="59" spans="1:6">
      <c r="A59" s="65"/>
      <c r="B59" s="12" t="s">
        <v>61</v>
      </c>
      <c r="C59" s="15"/>
      <c r="D59" s="3"/>
      <c r="E59" s="27"/>
      <c r="F59" s="35">
        <f>SUM(F48:F58)</f>
        <v>122349970</v>
      </c>
    </row>
    <row r="60" spans="1:6">
      <c r="A60" s="74">
        <v>8</v>
      </c>
      <c r="B60" s="12" t="s">
        <v>62</v>
      </c>
      <c r="C60" s="17"/>
      <c r="D60" s="18"/>
      <c r="E60" s="27"/>
      <c r="F60" s="39"/>
    </row>
    <row r="61" spans="1:6" ht="25.5">
      <c r="A61" s="65">
        <v>8.01</v>
      </c>
      <c r="B61" s="16" t="s">
        <v>63</v>
      </c>
      <c r="C61" s="15" t="s">
        <v>45</v>
      </c>
      <c r="D61" s="3">
        <v>30</v>
      </c>
      <c r="E61" s="27">
        <v>65660</v>
      </c>
      <c r="F61" s="39">
        <f t="shared" si="4"/>
        <v>1969800</v>
      </c>
    </row>
    <row r="62" spans="1:6" ht="25.5">
      <c r="A62" s="65">
        <v>8.02</v>
      </c>
      <c r="B62" s="16" t="s">
        <v>64</v>
      </c>
      <c r="C62" s="15" t="s">
        <v>45</v>
      </c>
      <c r="D62" s="3">
        <v>16</v>
      </c>
      <c r="E62" s="27">
        <v>92242</v>
      </c>
      <c r="F62" s="39">
        <f t="shared" si="4"/>
        <v>1475872</v>
      </c>
    </row>
    <row r="63" spans="1:6" ht="25.5">
      <c r="A63" s="65">
        <v>8.0299999999999994</v>
      </c>
      <c r="B63" s="16" t="s">
        <v>65</v>
      </c>
      <c r="C63" s="15" t="s">
        <v>14</v>
      </c>
      <c r="D63" s="3">
        <v>48</v>
      </c>
      <c r="E63" s="27">
        <v>25947</v>
      </c>
      <c r="F63" s="39">
        <f t="shared" si="4"/>
        <v>1245456</v>
      </c>
    </row>
    <row r="64" spans="1:6">
      <c r="A64" s="65"/>
      <c r="B64" s="12" t="s">
        <v>66</v>
      </c>
      <c r="C64" s="30"/>
      <c r="D64" s="29"/>
      <c r="E64" s="40"/>
      <c r="F64" s="35">
        <f>SUM(F60:F63)</f>
        <v>4691128</v>
      </c>
    </row>
    <row r="65" spans="1:6">
      <c r="A65" s="74">
        <v>9</v>
      </c>
      <c r="B65" s="12" t="s">
        <v>67</v>
      </c>
      <c r="C65" s="17"/>
      <c r="D65" s="18"/>
      <c r="E65" s="27"/>
      <c r="F65" s="39"/>
    </row>
    <row r="66" spans="1:6">
      <c r="A66" s="65">
        <v>9.01</v>
      </c>
      <c r="B66" s="16" t="s">
        <v>68</v>
      </c>
      <c r="C66" s="15" t="s">
        <v>45</v>
      </c>
      <c r="D66" s="19">
        <v>1</v>
      </c>
      <c r="E66" s="27">
        <v>2138350</v>
      </c>
      <c r="F66" s="39">
        <f>(D66*E66)</f>
        <v>2138350</v>
      </c>
    </row>
    <row r="67" spans="1:6" ht="38.25">
      <c r="A67" s="65">
        <v>9.02</v>
      </c>
      <c r="B67" s="16" t="s">
        <v>69</v>
      </c>
      <c r="C67" s="15" t="s">
        <v>14</v>
      </c>
      <c r="D67" s="19">
        <v>77.3</v>
      </c>
      <c r="E67" s="27">
        <v>82252</v>
      </c>
      <c r="F67" s="39">
        <f t="shared" ref="F67:F94" si="5">(D67*E67)</f>
        <v>6358079.5999999996</v>
      </c>
    </row>
    <row r="68" spans="1:6" ht="38.25">
      <c r="A68" s="65">
        <v>9.0299999999999994</v>
      </c>
      <c r="B68" s="16" t="s">
        <v>70</v>
      </c>
      <c r="C68" s="15" t="s">
        <v>14</v>
      </c>
      <c r="D68" s="19">
        <v>6.3</v>
      </c>
      <c r="E68" s="27">
        <v>82739</v>
      </c>
      <c r="F68" s="39">
        <f t="shared" si="5"/>
        <v>521255.7</v>
      </c>
    </row>
    <row r="69" spans="1:6" ht="25.5">
      <c r="A69" s="65">
        <v>9.0399999999999991</v>
      </c>
      <c r="B69" s="16" t="s">
        <v>71</v>
      </c>
      <c r="C69" s="15" t="s">
        <v>14</v>
      </c>
      <c r="D69" s="19">
        <v>78</v>
      </c>
      <c r="E69" s="27">
        <v>57692</v>
      </c>
      <c r="F69" s="39">
        <f t="shared" si="5"/>
        <v>4499976</v>
      </c>
    </row>
    <row r="70" spans="1:6">
      <c r="A70" s="65">
        <v>9.0500000000000007</v>
      </c>
      <c r="B70" s="16" t="s">
        <v>72</v>
      </c>
      <c r="C70" s="15" t="s">
        <v>45</v>
      </c>
      <c r="D70" s="19">
        <v>2</v>
      </c>
      <c r="E70" s="27">
        <v>88053</v>
      </c>
      <c r="F70" s="39">
        <f t="shared" si="5"/>
        <v>176106</v>
      </c>
    </row>
    <row r="71" spans="1:6">
      <c r="A71" s="65">
        <v>9.06</v>
      </c>
      <c r="B71" s="16" t="s">
        <v>73</v>
      </c>
      <c r="C71" s="15" t="s">
        <v>45</v>
      </c>
      <c r="D71" s="19">
        <v>1</v>
      </c>
      <c r="E71" s="27">
        <v>100787</v>
      </c>
      <c r="F71" s="39">
        <f t="shared" si="5"/>
        <v>100787</v>
      </c>
    </row>
    <row r="72" spans="1:6" ht="25.5">
      <c r="A72" s="65">
        <v>9.07</v>
      </c>
      <c r="B72" s="15" t="s">
        <v>74</v>
      </c>
      <c r="C72" s="15" t="s">
        <v>45</v>
      </c>
      <c r="D72" s="19">
        <v>1</v>
      </c>
      <c r="E72" s="27">
        <v>202827</v>
      </c>
      <c r="F72" s="39">
        <f t="shared" si="5"/>
        <v>202827</v>
      </c>
    </row>
    <row r="73" spans="1:6">
      <c r="A73" s="65">
        <v>9.08</v>
      </c>
      <c r="B73" s="20" t="s">
        <v>75</v>
      </c>
      <c r="C73" s="15" t="s">
        <v>45</v>
      </c>
      <c r="D73" s="19">
        <v>2</v>
      </c>
      <c r="E73" s="27">
        <v>302423</v>
      </c>
      <c r="F73" s="39">
        <f t="shared" si="5"/>
        <v>604846</v>
      </c>
    </row>
    <row r="74" spans="1:6" ht="25.5">
      <c r="A74" s="65">
        <v>9.09</v>
      </c>
      <c r="B74" s="20" t="s">
        <v>76</v>
      </c>
      <c r="C74" s="15" t="s">
        <v>45</v>
      </c>
      <c r="D74" s="19">
        <v>2</v>
      </c>
      <c r="E74" s="27">
        <v>511435</v>
      </c>
      <c r="F74" s="39">
        <f t="shared" si="5"/>
        <v>1022870</v>
      </c>
    </row>
    <row r="75" spans="1:6">
      <c r="A75" s="65">
        <v>9.1</v>
      </c>
      <c r="B75" s="16" t="s">
        <v>77</v>
      </c>
      <c r="C75" s="15" t="s">
        <v>45</v>
      </c>
      <c r="D75" s="19">
        <v>17</v>
      </c>
      <c r="E75" s="27">
        <v>58459</v>
      </c>
      <c r="F75" s="39">
        <f t="shared" si="5"/>
        <v>993803</v>
      </c>
    </row>
    <row r="76" spans="1:6">
      <c r="A76" s="65">
        <v>9.11</v>
      </c>
      <c r="B76" s="16" t="s">
        <v>78</v>
      </c>
      <c r="C76" s="15" t="s">
        <v>45</v>
      </c>
      <c r="D76" s="19">
        <v>19</v>
      </c>
      <c r="E76" s="27">
        <v>70310</v>
      </c>
      <c r="F76" s="39">
        <f t="shared" si="5"/>
        <v>1335890</v>
      </c>
    </row>
    <row r="77" spans="1:6">
      <c r="A77" s="65">
        <v>9.1199999999999992</v>
      </c>
      <c r="B77" s="16" t="s">
        <v>79</v>
      </c>
      <c r="C77" s="15" t="s">
        <v>45</v>
      </c>
      <c r="D77" s="19">
        <v>2</v>
      </c>
      <c r="E77" s="27">
        <v>484216</v>
      </c>
      <c r="F77" s="39">
        <f t="shared" si="5"/>
        <v>968432</v>
      </c>
    </row>
    <row r="78" spans="1:6" ht="25.5">
      <c r="A78" s="65">
        <v>9.1300000000000008</v>
      </c>
      <c r="B78" s="16" t="s">
        <v>80</v>
      </c>
      <c r="C78" s="15" t="s">
        <v>45</v>
      </c>
      <c r="D78" s="19">
        <v>3</v>
      </c>
      <c r="E78" s="27">
        <v>545696</v>
      </c>
      <c r="F78" s="39">
        <f t="shared" si="5"/>
        <v>1637088</v>
      </c>
    </row>
    <row r="79" spans="1:6">
      <c r="A79" s="65">
        <v>9.14</v>
      </c>
      <c r="B79" s="16" t="s">
        <v>81</v>
      </c>
      <c r="C79" s="15" t="s">
        <v>45</v>
      </c>
      <c r="D79" s="19">
        <v>3</v>
      </c>
      <c r="E79" s="27">
        <v>245650</v>
      </c>
      <c r="F79" s="39">
        <f t="shared" si="5"/>
        <v>736950</v>
      </c>
    </row>
    <row r="80" spans="1:6">
      <c r="A80" s="65"/>
      <c r="B80" s="32" t="s">
        <v>82</v>
      </c>
      <c r="C80" s="33"/>
      <c r="D80" s="34"/>
      <c r="E80" s="41"/>
      <c r="F80" s="35">
        <f>SUM(F66:F79)</f>
        <v>21297260.299999997</v>
      </c>
    </row>
    <row r="81" spans="1:7">
      <c r="A81" s="74">
        <v>10</v>
      </c>
      <c r="B81" s="12" t="s">
        <v>83</v>
      </c>
      <c r="C81" s="15"/>
      <c r="D81" s="3"/>
      <c r="E81" s="27"/>
      <c r="F81" s="39"/>
    </row>
    <row r="82" spans="1:7">
      <c r="A82" s="65">
        <v>10.01</v>
      </c>
      <c r="B82" s="16" t="s">
        <v>84</v>
      </c>
      <c r="C82" s="15" t="s">
        <v>45</v>
      </c>
      <c r="D82" s="19">
        <v>1</v>
      </c>
      <c r="E82" s="27">
        <v>5303174</v>
      </c>
      <c r="F82" s="39">
        <f t="shared" si="5"/>
        <v>5303174</v>
      </c>
    </row>
    <row r="83" spans="1:7" ht="38.25">
      <c r="A83" s="65">
        <v>10.02</v>
      </c>
      <c r="B83" s="16" t="s">
        <v>85</v>
      </c>
      <c r="C83" s="15" t="s">
        <v>14</v>
      </c>
      <c r="D83" s="19">
        <v>57.5</v>
      </c>
      <c r="E83" s="27">
        <v>30511</v>
      </c>
      <c r="F83" s="39">
        <f t="shared" si="5"/>
        <v>1754382.5</v>
      </c>
    </row>
    <row r="84" spans="1:7">
      <c r="A84" s="65">
        <v>10.029999999999999</v>
      </c>
      <c r="B84" s="16" t="s">
        <v>86</v>
      </c>
      <c r="C84" s="15" t="s">
        <v>45</v>
      </c>
      <c r="D84" s="19">
        <v>1</v>
      </c>
      <c r="E84" s="27">
        <v>2110341</v>
      </c>
      <c r="F84" s="39">
        <f t="shared" si="5"/>
        <v>2110341</v>
      </c>
    </row>
    <row r="85" spans="1:7" ht="25.5">
      <c r="A85" s="65">
        <v>10.039999999999999</v>
      </c>
      <c r="B85" s="16" t="s">
        <v>87</v>
      </c>
      <c r="C85" s="15" t="s">
        <v>45</v>
      </c>
      <c r="D85" s="19">
        <v>2</v>
      </c>
      <c r="E85" s="27">
        <v>1011200</v>
      </c>
      <c r="F85" s="39">
        <f t="shared" si="5"/>
        <v>2022400</v>
      </c>
    </row>
    <row r="86" spans="1:7" ht="25.5">
      <c r="A86" s="65">
        <v>10.050000000000001</v>
      </c>
      <c r="B86" s="16" t="s">
        <v>88</v>
      </c>
      <c r="C86" s="15" t="s">
        <v>45</v>
      </c>
      <c r="D86" s="19">
        <v>1</v>
      </c>
      <c r="E86" s="27">
        <v>10030600</v>
      </c>
      <c r="F86" s="39">
        <f t="shared" si="5"/>
        <v>10030600</v>
      </c>
    </row>
    <row r="87" spans="1:7" ht="25.5">
      <c r="A87" s="65">
        <v>10.06</v>
      </c>
      <c r="B87" s="16" t="s">
        <v>89</v>
      </c>
      <c r="C87" s="15" t="s">
        <v>45</v>
      </c>
      <c r="D87" s="19">
        <v>1</v>
      </c>
      <c r="E87" s="27">
        <v>100720</v>
      </c>
      <c r="F87" s="39">
        <f t="shared" si="5"/>
        <v>100720</v>
      </c>
    </row>
    <row r="88" spans="1:7" ht="25.5">
      <c r="A88" s="65">
        <v>10.07</v>
      </c>
      <c r="B88" s="16" t="s">
        <v>90</v>
      </c>
      <c r="C88" s="15" t="s">
        <v>45</v>
      </c>
      <c r="D88" s="19">
        <v>1</v>
      </c>
      <c r="E88" s="27">
        <v>197348</v>
      </c>
      <c r="F88" s="39">
        <f t="shared" si="5"/>
        <v>197348</v>
      </c>
    </row>
    <row r="89" spans="1:7" ht="25.5">
      <c r="A89" s="65">
        <v>10.08</v>
      </c>
      <c r="B89" s="16" t="s">
        <v>91</v>
      </c>
      <c r="C89" s="15" t="s">
        <v>45</v>
      </c>
      <c r="D89" s="19">
        <v>1</v>
      </c>
      <c r="E89" s="27">
        <v>115400</v>
      </c>
      <c r="F89" s="39">
        <f t="shared" si="5"/>
        <v>115400</v>
      </c>
    </row>
    <row r="90" spans="1:7" ht="25.5">
      <c r="A90" s="65">
        <v>10.09</v>
      </c>
      <c r="B90" s="16" t="s">
        <v>92</v>
      </c>
      <c r="C90" s="15" t="s">
        <v>45</v>
      </c>
      <c r="D90" s="19">
        <v>1</v>
      </c>
      <c r="E90" s="27">
        <v>13600282</v>
      </c>
      <c r="F90" s="39">
        <f t="shared" si="5"/>
        <v>13600282</v>
      </c>
    </row>
    <row r="91" spans="1:7" ht="25.5">
      <c r="A91" s="65">
        <v>10.1</v>
      </c>
      <c r="B91" s="16" t="s">
        <v>93</v>
      </c>
      <c r="C91" s="15" t="s">
        <v>14</v>
      </c>
      <c r="D91" s="19">
        <v>54.2</v>
      </c>
      <c r="E91" s="27">
        <v>75672</v>
      </c>
      <c r="F91" s="39">
        <f t="shared" si="5"/>
        <v>4101422.4000000004</v>
      </c>
    </row>
    <row r="92" spans="1:7" ht="38.25">
      <c r="A92" s="65">
        <v>10.11</v>
      </c>
      <c r="B92" s="16" t="s">
        <v>94</v>
      </c>
      <c r="C92" s="15" t="s">
        <v>14</v>
      </c>
      <c r="D92" s="19">
        <v>179.5</v>
      </c>
      <c r="E92" s="27">
        <v>59691</v>
      </c>
      <c r="F92" s="39">
        <f t="shared" si="5"/>
        <v>10714534.5</v>
      </c>
    </row>
    <row r="93" spans="1:7" ht="25.5">
      <c r="A93" s="65">
        <v>10.119999999999999</v>
      </c>
      <c r="B93" s="16" t="s">
        <v>95</v>
      </c>
      <c r="C93" s="15" t="s">
        <v>14</v>
      </c>
      <c r="D93" s="21">
        <v>204.2</v>
      </c>
      <c r="E93" s="27">
        <v>44987</v>
      </c>
      <c r="F93" s="39">
        <f t="shared" si="5"/>
        <v>9186345.4000000004</v>
      </c>
    </row>
    <row r="94" spans="1:7" ht="25.5">
      <c r="A94" s="65">
        <v>10.130000000000001</v>
      </c>
      <c r="B94" s="16" t="s">
        <v>96</v>
      </c>
      <c r="C94" s="15" t="s">
        <v>14</v>
      </c>
      <c r="D94" s="19">
        <v>68.3</v>
      </c>
      <c r="E94" s="27">
        <v>32847</v>
      </c>
      <c r="F94" s="39">
        <f t="shared" si="5"/>
        <v>2243450.1</v>
      </c>
    </row>
    <row r="95" spans="1:7">
      <c r="A95" s="65"/>
      <c r="B95" s="32" t="s">
        <v>97</v>
      </c>
      <c r="C95" s="33"/>
      <c r="D95" s="34"/>
      <c r="E95" s="41"/>
      <c r="F95" s="35">
        <f>SUM(F81:F94)</f>
        <v>61480399.899999999</v>
      </c>
    </row>
    <row r="96" spans="1:7" ht="15.75" customHeight="1">
      <c r="A96" s="74">
        <v>11</v>
      </c>
      <c r="B96" s="63" t="s">
        <v>99</v>
      </c>
      <c r="C96" s="8"/>
      <c r="D96" s="8"/>
      <c r="E96" s="8"/>
      <c r="F96" s="8"/>
      <c r="G96" s="67"/>
    </row>
    <row r="97" spans="1:7" ht="38.25">
      <c r="A97" s="22">
        <v>11.01</v>
      </c>
      <c r="B97" s="46" t="s">
        <v>127</v>
      </c>
      <c r="C97" s="45" t="s">
        <v>100</v>
      </c>
      <c r="D97" s="18">
        <v>12</v>
      </c>
      <c r="E97" s="44">
        <v>400000</v>
      </c>
      <c r="F97" s="42">
        <f t="shared" ref="F97" si="6">(D97*E97)</f>
        <v>4800000</v>
      </c>
      <c r="G97" s="56"/>
    </row>
    <row r="98" spans="1:7" ht="15.75">
      <c r="A98" s="48"/>
      <c r="B98" s="2" t="s">
        <v>129</v>
      </c>
      <c r="C98" s="45"/>
      <c r="D98" s="47"/>
      <c r="E98" s="18"/>
      <c r="F98" s="70">
        <f>SUM(F97:F97)</f>
        <v>4800000</v>
      </c>
      <c r="G98" s="57"/>
    </row>
    <row r="99" spans="1:7" ht="15.75" customHeight="1">
      <c r="A99" s="74">
        <v>12</v>
      </c>
      <c r="B99" s="64" t="s">
        <v>102</v>
      </c>
      <c r="C99" s="80"/>
      <c r="D99" s="80"/>
      <c r="E99" s="80"/>
      <c r="F99" s="80"/>
      <c r="G99" s="58"/>
    </row>
    <row r="100" spans="1:7" ht="38.25">
      <c r="A100" s="22">
        <v>12.01</v>
      </c>
      <c r="B100" s="46" t="s">
        <v>128</v>
      </c>
      <c r="C100" s="51" t="s">
        <v>100</v>
      </c>
      <c r="D100" s="18">
        <v>3</v>
      </c>
      <c r="E100" s="50">
        <v>600000</v>
      </c>
      <c r="F100" s="27">
        <f>(D100*E100)</f>
        <v>1800000</v>
      </c>
      <c r="G100" s="23"/>
    </row>
    <row r="101" spans="1:7" ht="63.75">
      <c r="A101" s="22">
        <v>12.02</v>
      </c>
      <c r="B101" s="85" t="s">
        <v>103</v>
      </c>
      <c r="C101" s="47" t="s">
        <v>104</v>
      </c>
      <c r="D101" s="18">
        <v>1</v>
      </c>
      <c r="E101" s="50">
        <v>3000000</v>
      </c>
      <c r="F101" s="27">
        <f t="shared" ref="F101:F102" si="7">(D101*E101)</f>
        <v>3000000</v>
      </c>
      <c r="G101" s="23"/>
    </row>
    <row r="102" spans="1:7" ht="63.75">
      <c r="A102" s="22">
        <v>12.03</v>
      </c>
      <c r="B102" s="52" t="s">
        <v>106</v>
      </c>
      <c r="C102" s="53" t="s">
        <v>105</v>
      </c>
      <c r="D102" s="18">
        <v>1</v>
      </c>
      <c r="E102" s="50">
        <v>3400000</v>
      </c>
      <c r="F102" s="27">
        <f t="shared" si="7"/>
        <v>3400000</v>
      </c>
      <c r="G102" s="23"/>
    </row>
    <row r="103" spans="1:7" ht="25.5">
      <c r="A103" s="48"/>
      <c r="B103" s="2" t="s">
        <v>130</v>
      </c>
      <c r="C103" s="45"/>
      <c r="D103" s="47"/>
      <c r="E103" s="45"/>
      <c r="F103" s="69">
        <f>SUM(F100:F102)</f>
        <v>8200000</v>
      </c>
      <c r="G103" s="57"/>
    </row>
    <row r="104" spans="1:7" ht="15.75" customHeight="1">
      <c r="A104" s="68">
        <v>13</v>
      </c>
      <c r="B104" s="66" t="s">
        <v>107</v>
      </c>
      <c r="C104" s="80"/>
      <c r="D104" s="80"/>
      <c r="E104" s="80"/>
      <c r="F104" s="80"/>
      <c r="G104" s="59"/>
    </row>
    <row r="105" spans="1:7">
      <c r="A105" s="54">
        <v>13.01</v>
      </c>
      <c r="B105" s="54" t="s">
        <v>108</v>
      </c>
      <c r="C105" s="45" t="s">
        <v>105</v>
      </c>
      <c r="D105" s="47">
        <v>3</v>
      </c>
      <c r="E105" s="50">
        <v>550000</v>
      </c>
      <c r="F105" s="27">
        <f>(D105*E105)</f>
        <v>1650000</v>
      </c>
      <c r="G105" s="60"/>
    </row>
    <row r="106" spans="1:7">
      <c r="A106" s="55">
        <v>13.02</v>
      </c>
      <c r="B106" s="54" t="s">
        <v>109</v>
      </c>
      <c r="C106" s="45" t="s">
        <v>105</v>
      </c>
      <c r="D106" s="47">
        <v>6</v>
      </c>
      <c r="E106" s="50">
        <v>450000</v>
      </c>
      <c r="F106" s="27">
        <f t="shared" ref="F106:F123" si="8">(D106*E106)</f>
        <v>2700000</v>
      </c>
      <c r="G106" s="60"/>
    </row>
    <row r="107" spans="1:7">
      <c r="A107" s="54">
        <v>13.03</v>
      </c>
      <c r="B107" s="54" t="s">
        <v>110</v>
      </c>
      <c r="C107" s="45" t="s">
        <v>105</v>
      </c>
      <c r="D107" s="47">
        <v>3</v>
      </c>
      <c r="E107" s="50">
        <v>140000</v>
      </c>
      <c r="F107" s="27">
        <f t="shared" si="8"/>
        <v>420000</v>
      </c>
      <c r="G107" s="60"/>
    </row>
    <row r="108" spans="1:7">
      <c r="A108" s="55">
        <v>13.04</v>
      </c>
      <c r="B108" s="54" t="s">
        <v>111</v>
      </c>
      <c r="C108" s="45" t="s">
        <v>105</v>
      </c>
      <c r="D108" s="47">
        <v>3</v>
      </c>
      <c r="E108" s="50">
        <v>160000</v>
      </c>
      <c r="F108" s="27">
        <f t="shared" si="8"/>
        <v>480000</v>
      </c>
      <c r="G108" s="60"/>
    </row>
    <row r="109" spans="1:7" ht="15" customHeight="1">
      <c r="A109" s="54">
        <v>13.05</v>
      </c>
      <c r="B109" s="54" t="s">
        <v>112</v>
      </c>
      <c r="C109" s="45" t="s">
        <v>105</v>
      </c>
      <c r="D109" s="47">
        <v>15</v>
      </c>
      <c r="E109" s="81">
        <v>130000</v>
      </c>
      <c r="F109" s="27">
        <f t="shared" si="8"/>
        <v>1950000</v>
      </c>
      <c r="G109" s="60"/>
    </row>
    <row r="110" spans="1:7">
      <c r="A110" s="55">
        <v>13.06</v>
      </c>
      <c r="B110" s="54" t="s">
        <v>113</v>
      </c>
      <c r="C110" s="45" t="s">
        <v>101</v>
      </c>
      <c r="D110" s="47">
        <v>400</v>
      </c>
      <c r="E110" s="81">
        <v>3500</v>
      </c>
      <c r="F110" s="27">
        <f t="shared" si="8"/>
        <v>1400000</v>
      </c>
      <c r="G110" s="60"/>
    </row>
    <row r="111" spans="1:7">
      <c r="A111" s="54">
        <v>13.07</v>
      </c>
      <c r="B111" s="54" t="s">
        <v>114</v>
      </c>
      <c r="C111" s="45" t="s">
        <v>101</v>
      </c>
      <c r="D111" s="47">
        <v>100</v>
      </c>
      <c r="E111" s="81">
        <v>12000</v>
      </c>
      <c r="F111" s="27">
        <f t="shared" si="8"/>
        <v>1200000</v>
      </c>
      <c r="G111" s="60"/>
    </row>
    <row r="112" spans="1:7">
      <c r="A112" s="55">
        <v>13.08</v>
      </c>
      <c r="B112" s="54" t="s">
        <v>115</v>
      </c>
      <c r="C112" s="45" t="s">
        <v>105</v>
      </c>
      <c r="D112" s="47">
        <v>80</v>
      </c>
      <c r="E112" s="81">
        <v>35000</v>
      </c>
      <c r="F112" s="27">
        <f t="shared" si="8"/>
        <v>2800000</v>
      </c>
      <c r="G112" s="60"/>
    </row>
    <row r="113" spans="1:7">
      <c r="A113" s="54">
        <v>13.09</v>
      </c>
      <c r="B113" s="54" t="s">
        <v>116</v>
      </c>
      <c r="C113" s="45" t="s">
        <v>105</v>
      </c>
      <c r="D113" s="43">
        <v>20</v>
      </c>
      <c r="E113" s="81">
        <v>15000</v>
      </c>
      <c r="F113" s="27">
        <f t="shared" si="8"/>
        <v>300000</v>
      </c>
      <c r="G113" s="60"/>
    </row>
    <row r="114" spans="1:7">
      <c r="A114" s="55">
        <v>13.1</v>
      </c>
      <c r="B114" s="54" t="s">
        <v>117</v>
      </c>
      <c r="C114" s="45" t="s">
        <v>105</v>
      </c>
      <c r="D114" s="43">
        <v>8</v>
      </c>
      <c r="E114" s="81">
        <v>3000</v>
      </c>
      <c r="F114" s="27">
        <f t="shared" si="8"/>
        <v>24000</v>
      </c>
      <c r="G114" s="60"/>
    </row>
    <row r="115" spans="1:7">
      <c r="A115" s="54">
        <v>13.11</v>
      </c>
      <c r="B115" s="54" t="s">
        <v>118</v>
      </c>
      <c r="C115" s="45" t="s">
        <v>105</v>
      </c>
      <c r="D115" s="47">
        <v>3</v>
      </c>
      <c r="E115" s="81">
        <v>70000</v>
      </c>
      <c r="F115" s="27">
        <f t="shared" si="8"/>
        <v>210000</v>
      </c>
      <c r="G115" s="60"/>
    </row>
    <row r="116" spans="1:7">
      <c r="A116" s="55">
        <v>13.12</v>
      </c>
      <c r="B116" s="54" t="s">
        <v>119</v>
      </c>
      <c r="C116" s="45" t="s">
        <v>105</v>
      </c>
      <c r="D116" s="47">
        <v>2</v>
      </c>
      <c r="E116" s="81">
        <v>7000</v>
      </c>
      <c r="F116" s="27">
        <f t="shared" si="8"/>
        <v>14000</v>
      </c>
      <c r="G116" s="60"/>
    </row>
    <row r="117" spans="1:7">
      <c r="A117" s="54">
        <v>13.13</v>
      </c>
      <c r="B117" s="54" t="s">
        <v>120</v>
      </c>
      <c r="C117" s="45" t="s">
        <v>105</v>
      </c>
      <c r="D117" s="47">
        <v>6</v>
      </c>
      <c r="E117" s="81">
        <v>55000</v>
      </c>
      <c r="F117" s="27">
        <f t="shared" si="8"/>
        <v>330000</v>
      </c>
      <c r="G117" s="60"/>
    </row>
    <row r="118" spans="1:7">
      <c r="A118" s="54">
        <v>13.14</v>
      </c>
      <c r="B118" s="54" t="s">
        <v>121</v>
      </c>
      <c r="C118" s="45" t="s">
        <v>105</v>
      </c>
      <c r="D118" s="47">
        <v>3</v>
      </c>
      <c r="E118" s="81">
        <v>110000</v>
      </c>
      <c r="F118" s="27">
        <f t="shared" si="8"/>
        <v>330000</v>
      </c>
      <c r="G118" s="60"/>
    </row>
    <row r="119" spans="1:7">
      <c r="A119" s="55">
        <v>13.15</v>
      </c>
      <c r="B119" s="54" t="s">
        <v>122</v>
      </c>
      <c r="C119" s="45" t="s">
        <v>105</v>
      </c>
      <c r="D119" s="47">
        <v>3</v>
      </c>
      <c r="E119" s="81">
        <v>130000</v>
      </c>
      <c r="F119" s="27">
        <f t="shared" si="8"/>
        <v>390000</v>
      </c>
      <c r="G119" s="60"/>
    </row>
    <row r="120" spans="1:7" ht="25.5">
      <c r="A120" s="54">
        <v>13.16</v>
      </c>
      <c r="B120" s="54" t="s">
        <v>123</v>
      </c>
      <c r="C120" s="45" t="s">
        <v>105</v>
      </c>
      <c r="D120" s="47">
        <v>3</v>
      </c>
      <c r="E120" s="81">
        <v>180000</v>
      </c>
      <c r="F120" s="27">
        <f t="shared" si="8"/>
        <v>540000</v>
      </c>
      <c r="G120" s="60"/>
    </row>
    <row r="121" spans="1:7" ht="25.5">
      <c r="A121" s="55">
        <v>13.17</v>
      </c>
      <c r="B121" s="54" t="s">
        <v>124</v>
      </c>
      <c r="C121" s="45" t="s">
        <v>104</v>
      </c>
      <c r="D121" s="47">
        <v>1</v>
      </c>
      <c r="E121" s="81">
        <v>4000000</v>
      </c>
      <c r="F121" s="27">
        <f t="shared" si="8"/>
        <v>4000000</v>
      </c>
      <c r="G121" s="60"/>
    </row>
    <row r="122" spans="1:7" ht="38.25">
      <c r="A122" s="54">
        <v>13.18</v>
      </c>
      <c r="B122" s="54" t="s">
        <v>125</v>
      </c>
      <c r="C122" s="45" t="s">
        <v>101</v>
      </c>
      <c r="D122" s="47">
        <v>100</v>
      </c>
      <c r="E122" s="81">
        <v>6000</v>
      </c>
      <c r="F122" s="27">
        <f t="shared" si="8"/>
        <v>600000</v>
      </c>
      <c r="G122" s="60"/>
    </row>
    <row r="123" spans="1:7" ht="25.5">
      <c r="A123" s="55">
        <v>13.19</v>
      </c>
      <c r="B123" s="54" t="s">
        <v>126</v>
      </c>
      <c r="C123" s="45" t="s">
        <v>105</v>
      </c>
      <c r="D123" s="47">
        <v>6</v>
      </c>
      <c r="E123" s="81">
        <v>50000</v>
      </c>
      <c r="F123" s="27">
        <f t="shared" si="8"/>
        <v>300000</v>
      </c>
      <c r="G123" s="60"/>
    </row>
    <row r="124" spans="1:7" s="78" customFormat="1" ht="15" customHeight="1">
      <c r="A124" s="87"/>
      <c r="B124" s="79" t="s">
        <v>131</v>
      </c>
      <c r="C124" s="75"/>
      <c r="D124" s="49"/>
      <c r="E124" s="75"/>
      <c r="F124" s="77">
        <f>SUM(F105:F123)</f>
        <v>19638000</v>
      </c>
      <c r="G124" s="76"/>
    </row>
    <row r="125" spans="1:7">
      <c r="A125" s="65"/>
      <c r="B125" s="4" t="s">
        <v>21</v>
      </c>
      <c r="C125" s="5"/>
      <c r="D125" s="6"/>
      <c r="E125" s="6"/>
      <c r="F125" s="7">
        <f>(F124+F103+F98+F95+F80+F64+F59+F46+F38+F34+F30+F17+F11)</f>
        <v>2760089030.3999996</v>
      </c>
      <c r="G125" s="23"/>
    </row>
    <row r="126" spans="1:7">
      <c r="A126" s="65"/>
      <c r="B126" s="2" t="s">
        <v>41</v>
      </c>
      <c r="C126" s="8"/>
      <c r="D126" s="9"/>
      <c r="E126" s="9"/>
      <c r="F126" s="1">
        <f>F125*0.25</f>
        <v>690022257.5999999</v>
      </c>
      <c r="G126" s="23"/>
    </row>
    <row r="127" spans="1:7">
      <c r="A127" s="65"/>
      <c r="B127" s="2" t="s">
        <v>42</v>
      </c>
      <c r="C127" s="8"/>
      <c r="D127" s="9"/>
      <c r="E127" s="9"/>
      <c r="F127" s="10">
        <f>(F125+F126)</f>
        <v>3450111287.9999995</v>
      </c>
      <c r="G127" s="23"/>
    </row>
    <row r="128" spans="1:7">
      <c r="A128" s="65"/>
      <c r="B128" s="2" t="s">
        <v>43</v>
      </c>
      <c r="C128" s="8"/>
      <c r="D128" s="9"/>
      <c r="E128" s="9"/>
      <c r="F128" s="10">
        <f>ROUND((F125*16%*5%),0)</f>
        <v>22080712</v>
      </c>
      <c r="G128" s="23"/>
    </row>
    <row r="129" spans="1:7">
      <c r="A129" s="65"/>
      <c r="B129" s="2" t="s">
        <v>22</v>
      </c>
      <c r="C129" s="8"/>
      <c r="D129" s="9"/>
      <c r="E129" s="9"/>
      <c r="F129" s="10">
        <f>(F127+F128)</f>
        <v>3472191999.9999995</v>
      </c>
      <c r="G129" s="23"/>
    </row>
    <row r="130" spans="1:7">
      <c r="G130" s="23"/>
    </row>
    <row r="131" spans="1:7">
      <c r="B131" s="88"/>
      <c r="G131" s="23"/>
    </row>
    <row r="132" spans="1:7">
      <c r="G132" s="23"/>
    </row>
    <row r="133" spans="1:7" ht="13.5" customHeight="1">
      <c r="G133" s="23"/>
    </row>
    <row r="134" spans="1:7">
      <c r="G134" s="23"/>
    </row>
    <row r="135" spans="1:7">
      <c r="B135" s="89" t="s">
        <v>139</v>
      </c>
      <c r="C135" s="90"/>
      <c r="D135" s="91"/>
      <c r="E135" s="92"/>
      <c r="F135" s="93"/>
      <c r="G135" s="23"/>
    </row>
    <row r="136" spans="1:7">
      <c r="B136" s="94" t="s">
        <v>140</v>
      </c>
      <c r="C136" s="95"/>
      <c r="D136" s="60"/>
      <c r="E136" s="92"/>
      <c r="F136" s="93"/>
      <c r="G136" s="23"/>
    </row>
    <row r="137" spans="1:7">
      <c r="B137" s="94" t="s">
        <v>141</v>
      </c>
      <c r="C137" s="95"/>
      <c r="D137" s="60"/>
      <c r="E137" s="92"/>
      <c r="F137" s="93"/>
      <c r="G137" s="23"/>
    </row>
    <row r="138" spans="1:7">
      <c r="B138" s="94" t="s">
        <v>142</v>
      </c>
      <c r="C138" s="95"/>
      <c r="D138" s="60"/>
      <c r="E138" s="92"/>
      <c r="F138" s="93"/>
      <c r="G138" s="23"/>
    </row>
    <row r="139" spans="1:7" ht="16.5" customHeight="1">
      <c r="B139" s="96"/>
      <c r="C139" s="97"/>
      <c r="D139" s="98"/>
      <c r="E139" s="99"/>
      <c r="F139" s="100"/>
      <c r="G139" s="23"/>
    </row>
    <row r="140" spans="1:7">
      <c r="B140" s="102" t="s">
        <v>143</v>
      </c>
      <c r="C140" s="97"/>
      <c r="D140" s="99"/>
      <c r="E140" s="100"/>
      <c r="F140" s="101"/>
      <c r="G140" s="23"/>
    </row>
    <row r="141" spans="1:7">
      <c r="B141" s="88"/>
      <c r="G141" s="23"/>
    </row>
    <row r="142" spans="1:7">
      <c r="G142" s="23"/>
    </row>
    <row r="143" spans="1:7">
      <c r="G143" s="23"/>
    </row>
    <row r="144" spans="1:7">
      <c r="G144" s="23"/>
    </row>
    <row r="145" spans="7:7">
      <c r="G145" s="23"/>
    </row>
    <row r="146" spans="7:7">
      <c r="G146" s="23"/>
    </row>
    <row r="147" spans="7:7">
      <c r="G147" s="23"/>
    </row>
    <row r="148" spans="7:7">
      <c r="G148" s="23"/>
    </row>
    <row r="149" spans="7:7">
      <c r="G149" s="23"/>
    </row>
    <row r="150" spans="7:7">
      <c r="G150" s="23"/>
    </row>
    <row r="151" spans="7:7">
      <c r="G151" s="23"/>
    </row>
    <row r="152" spans="7:7">
      <c r="G152" s="23"/>
    </row>
    <row r="153" spans="7:7">
      <c r="G153" s="23"/>
    </row>
    <row r="154" spans="7:7" ht="15.75" customHeight="1">
      <c r="G154" s="23"/>
    </row>
    <row r="155" spans="7:7">
      <c r="G155" s="23"/>
    </row>
    <row r="156" spans="7:7">
      <c r="G156" s="23"/>
    </row>
    <row r="157" spans="7:7">
      <c r="G157" s="23"/>
    </row>
    <row r="158" spans="7:7">
      <c r="G158" s="23"/>
    </row>
    <row r="159" spans="7:7">
      <c r="G159" s="23"/>
    </row>
    <row r="160" spans="7:7">
      <c r="G160" s="23"/>
    </row>
    <row r="161" spans="7:7">
      <c r="G161" s="23"/>
    </row>
    <row r="162" spans="7:7">
      <c r="G162" s="23"/>
    </row>
    <row r="163" spans="7:7">
      <c r="G163" s="23"/>
    </row>
    <row r="164" spans="7:7">
      <c r="G164" s="24"/>
    </row>
    <row r="165" spans="7:7">
      <c r="G165" s="24"/>
    </row>
    <row r="166" spans="7:7">
      <c r="G166" s="24"/>
    </row>
    <row r="167" spans="7:7" ht="54" customHeight="1">
      <c r="G167" s="24"/>
    </row>
    <row r="168" spans="7:7">
      <c r="G168" s="24"/>
    </row>
  </sheetData>
  <mergeCells count="5">
    <mergeCell ref="E6:F6"/>
    <mergeCell ref="A2:F2"/>
    <mergeCell ref="A3:F3"/>
    <mergeCell ref="A5:F5"/>
    <mergeCell ref="A4:F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9" sqref="B29"/>
    </sheetView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unicauca</dc:creator>
  <cp:lastModifiedBy>Cristina</cp:lastModifiedBy>
  <cp:lastPrinted>2016-12-01T17:05:13Z</cp:lastPrinted>
  <dcterms:created xsi:type="dcterms:W3CDTF">2016-11-09T22:22:22Z</dcterms:created>
  <dcterms:modified xsi:type="dcterms:W3CDTF">2016-12-06T03:01:57Z</dcterms:modified>
</cp:coreProperties>
</file>